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mbeddings/oleObject1.bin" ContentType="application/vnd.openxmlformats-officedocument.oleObject"/>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75" windowWidth="15135" windowHeight="7065" firstSheet="5" activeTab="8"/>
  </bookViews>
  <sheets>
    <sheet name="datos campo" sheetId="1" r:id="rId1"/>
    <sheet name="criterio tecnico" sheetId="2" r:id="rId2"/>
    <sheet name="Actas MIcros" sheetId="3" r:id="rId3"/>
    <sheet name="PRESUPUESTO" sheetId="8" r:id="rId4"/>
    <sheet name="CALCULO DE CANTIDADES   (2)" sheetId="9" r:id="rId5"/>
    <sheet name="CALCULO DE CANTIDADES  " sheetId="10" r:id="rId6"/>
    <sheet name="ACARREO " sheetId="11" r:id="rId7"/>
    <sheet name="ACARREO   " sheetId="12" r:id="rId8"/>
    <sheet name="311.1 AFIRMADO" sheetId="13" r:id="rId9"/>
    <sheet name="Hoja1" sheetId="14" r:id="rId10"/>
    <sheet name="Hoja4" sheetId="4" r:id="rId11"/>
    <sheet name="Hoja5" sheetId="5" r:id="rId12"/>
    <sheet name="Hoja6" sheetId="6" r:id="rId13"/>
    <sheet name="Hoja7" sheetId="7" r:id="rId14"/>
  </sheets>
  <externalReferences>
    <externalReference r:id="rId15"/>
    <externalReference r:id="rId16"/>
    <externalReference r:id="rId17"/>
    <externalReference r:id="rId18"/>
  </externalReferences>
  <definedNames>
    <definedName name="_xlnm.Print_Area" localSheetId="8">'311.1 AFIRMADO'!$B$1:$N$89</definedName>
    <definedName name="_xlnm.Print_Area" localSheetId="6">'ACARREO '!$A$1:$Y$28</definedName>
    <definedName name="_xlnm.Print_Area" localSheetId="7">'ACARREO   '!$A$1:$Y$34</definedName>
    <definedName name="_xlnm.Print_Area" localSheetId="2">'Actas MIcros'!$A$1:$Y$65</definedName>
    <definedName name="_xlnm.Print_Area" localSheetId="5">'CALCULO DE CANTIDADES  '!$A$25:$N$46</definedName>
    <definedName name="_xlnm.Print_Area" localSheetId="4">'CALCULO DE CANTIDADES   (2)'!$A$1:$N$25</definedName>
    <definedName name="_xlnm.Print_Area" localSheetId="1">'criterio tecnico'!$A$1:$V$48</definedName>
    <definedName name="_xlnm.Print_Area" localSheetId="0">'datos campo'!$A$1:$H$56</definedName>
    <definedName name="_xlnm.Print_Area" localSheetId="3">PRESUPUESTO!$A$1:$G$28</definedName>
  </definedNames>
  <calcPr calcId="124519"/>
</workbook>
</file>

<file path=xl/calcChain.xml><?xml version="1.0" encoding="utf-8"?>
<calcChain xmlns="http://schemas.openxmlformats.org/spreadsheetml/2006/main">
  <c r="R47" i="2"/>
  <c r="Q47"/>
  <c r="P47"/>
  <c r="O47"/>
  <c r="N47"/>
  <c r="R45"/>
  <c r="Q45"/>
  <c r="P45"/>
  <c r="O45"/>
  <c r="N45"/>
  <c r="R43"/>
  <c r="Q43"/>
  <c r="P43"/>
  <c r="O43"/>
  <c r="N43"/>
  <c r="R41"/>
  <c r="Q41"/>
  <c r="P41"/>
  <c r="O41"/>
  <c r="N41"/>
  <c r="R39"/>
  <c r="Q39"/>
  <c r="P39"/>
  <c r="O39"/>
  <c r="N39"/>
  <c r="R37"/>
  <c r="Q37"/>
  <c r="P37"/>
  <c r="O37"/>
  <c r="N37"/>
  <c r="N62" i="13"/>
  <c r="K53"/>
  <c r="N53" s="1"/>
  <c r="N55" s="1"/>
  <c r="N45"/>
  <c r="N48" s="1"/>
  <c r="N41"/>
  <c r="E18"/>
  <c r="A7" i="12"/>
  <c r="H46" i="10"/>
  <c r="J46" s="1"/>
  <c r="M46" s="1"/>
  <c r="D46"/>
  <c r="H45"/>
  <c r="J45" s="1"/>
  <c r="M45" s="1"/>
  <c r="D45"/>
  <c r="H44"/>
  <c r="J44" s="1"/>
  <c r="M44" s="1"/>
  <c r="D44"/>
  <c r="H43"/>
  <c r="J43" s="1"/>
  <c r="M43" s="1"/>
  <c r="D43"/>
  <c r="H42"/>
  <c r="J42" s="1"/>
  <c r="M42" s="1"/>
  <c r="D42"/>
  <c r="H41"/>
  <c r="J41" s="1"/>
  <c r="M41" s="1"/>
  <c r="D41"/>
  <c r="H40"/>
  <c r="J40" s="1"/>
  <c r="M40" s="1"/>
  <c r="D40"/>
  <c r="H39"/>
  <c r="J39" s="1"/>
  <c r="M39" s="1"/>
  <c r="D39"/>
  <c r="H38"/>
  <c r="J38" s="1"/>
  <c r="M38" s="1"/>
  <c r="D38"/>
  <c r="H37"/>
  <c r="J37" s="1"/>
  <c r="M37" s="1"/>
  <c r="D37"/>
  <c r="H36"/>
  <c r="J36" s="1"/>
  <c r="M36" s="1"/>
  <c r="D36"/>
  <c r="H35"/>
  <c r="I35" s="1"/>
  <c r="I36" s="1"/>
  <c r="I37" s="1"/>
  <c r="I38" s="1"/>
  <c r="I39" s="1"/>
  <c r="I40" s="1"/>
  <c r="I41" s="1"/>
  <c r="I42" s="1"/>
  <c r="I43" s="1"/>
  <c r="F35"/>
  <c r="F36" s="1"/>
  <c r="F37" s="1"/>
  <c r="F38" s="1"/>
  <c r="F39" s="1"/>
  <c r="F40" s="1"/>
  <c r="F41" s="1"/>
  <c r="F42" s="1"/>
  <c r="F43" s="1"/>
  <c r="F44" s="1"/>
  <c r="F45" s="1"/>
  <c r="F46" s="1"/>
  <c r="D35"/>
  <c r="H13"/>
  <c r="J13" s="1"/>
  <c r="M13" s="1"/>
  <c r="D13"/>
  <c r="H12"/>
  <c r="J12" s="1"/>
  <c r="M12" s="1"/>
  <c r="D12"/>
  <c r="H11"/>
  <c r="J11" s="1"/>
  <c r="M11" s="1"/>
  <c r="D11"/>
  <c r="H10"/>
  <c r="J10" s="1"/>
  <c r="M10" s="1"/>
  <c r="D10"/>
  <c r="H9"/>
  <c r="J9" s="1"/>
  <c r="M9" s="1"/>
  <c r="D9"/>
  <c r="H8"/>
  <c r="J8" s="1"/>
  <c r="M8" s="1"/>
  <c r="D8"/>
  <c r="H7"/>
  <c r="J7" s="1"/>
  <c r="M7" s="1"/>
  <c r="F7"/>
  <c r="F8" s="1"/>
  <c r="F9" s="1"/>
  <c r="F10" s="1"/>
  <c r="F11" s="1"/>
  <c r="F12" s="1"/>
  <c r="F13" s="1"/>
  <c r="D7"/>
  <c r="I6"/>
  <c r="I7" s="1"/>
  <c r="I8" s="1"/>
  <c r="I9" s="1"/>
  <c r="I10" s="1"/>
  <c r="I11" s="1"/>
  <c r="I12" s="1"/>
  <c r="I13" s="1"/>
  <c r="D22" s="1"/>
  <c r="H6"/>
  <c r="J6" s="1"/>
  <c r="D6"/>
  <c r="H25" i="9"/>
  <c r="J25" s="1"/>
  <c r="M25" s="1"/>
  <c r="D25"/>
  <c r="H24"/>
  <c r="J24" s="1"/>
  <c r="M24" s="1"/>
  <c r="D24"/>
  <c r="H23"/>
  <c r="J23" s="1"/>
  <c r="M23" s="1"/>
  <c r="D23"/>
  <c r="H22"/>
  <c r="J22" s="1"/>
  <c r="M22" s="1"/>
  <c r="D22"/>
  <c r="H21"/>
  <c r="J21" s="1"/>
  <c r="M21" s="1"/>
  <c r="D21"/>
  <c r="H20"/>
  <c r="J20" s="1"/>
  <c r="M20" s="1"/>
  <c r="D20"/>
  <c r="H19"/>
  <c r="J19" s="1"/>
  <c r="M19" s="1"/>
  <c r="D19"/>
  <c r="H18"/>
  <c r="J18" s="1"/>
  <c r="M18" s="1"/>
  <c r="D18"/>
  <c r="H17"/>
  <c r="J17" s="1"/>
  <c r="M17" s="1"/>
  <c r="D17"/>
  <c r="H16"/>
  <c r="J16" s="1"/>
  <c r="M16" s="1"/>
  <c r="D16"/>
  <c r="H15"/>
  <c r="J15" s="1"/>
  <c r="M15" s="1"/>
  <c r="D15"/>
  <c r="H14"/>
  <c r="J14" s="1"/>
  <c r="M14" s="1"/>
  <c r="D14"/>
  <c r="H13"/>
  <c r="J13" s="1"/>
  <c r="M13" s="1"/>
  <c r="D13"/>
  <c r="H12"/>
  <c r="J12" s="1"/>
  <c r="M12" s="1"/>
  <c r="D12"/>
  <c r="H11"/>
  <c r="J11" s="1"/>
  <c r="M11" s="1"/>
  <c r="D11"/>
  <c r="H10"/>
  <c r="J10" s="1"/>
  <c r="M10" s="1"/>
  <c r="D10"/>
  <c r="H9"/>
  <c r="J9" s="1"/>
  <c r="M9" s="1"/>
  <c r="D9"/>
  <c r="H8"/>
  <c r="J8" s="1"/>
  <c r="M8" s="1"/>
  <c r="D8"/>
  <c r="H7"/>
  <c r="J7" s="1"/>
  <c r="M7" s="1"/>
  <c r="F7"/>
  <c r="F8" s="1"/>
  <c r="F9" s="1"/>
  <c r="F10" s="1"/>
  <c r="F11" s="1"/>
  <c r="F12" s="1"/>
  <c r="F13" s="1"/>
  <c r="F14" s="1"/>
  <c r="F15" s="1"/>
  <c r="F16" s="1"/>
  <c r="F17" s="1"/>
  <c r="F18" s="1"/>
  <c r="F19" s="1"/>
  <c r="F20" s="1"/>
  <c r="F21" s="1"/>
  <c r="F22" s="1"/>
  <c r="F23" s="1"/>
  <c r="F24" s="1"/>
  <c r="F25" s="1"/>
  <c r="D7"/>
  <c r="H6"/>
  <c r="I6" s="1"/>
  <c r="I7" s="1"/>
  <c r="I8" s="1"/>
  <c r="I9" s="1"/>
  <c r="I10" s="1"/>
  <c r="I11" s="1"/>
  <c r="I12" s="1"/>
  <c r="I13" s="1"/>
  <c r="I14" s="1"/>
  <c r="I15" s="1"/>
  <c r="I16" s="1"/>
  <c r="I17" s="1"/>
  <c r="I18" s="1"/>
  <c r="I19" s="1"/>
  <c r="I20" s="1"/>
  <c r="I21" s="1"/>
  <c r="I22" s="1"/>
  <c r="I23" s="1"/>
  <c r="I24" s="1"/>
  <c r="I25" s="1"/>
  <c r="D30" s="1"/>
  <c r="D6"/>
  <c r="I17" i="8"/>
  <c r="F15"/>
  <c r="G15" s="1"/>
  <c r="G16" s="1"/>
  <c r="G17" s="1"/>
  <c r="G18" s="1"/>
  <c r="D15"/>
  <c r="B15"/>
  <c r="A15"/>
  <c r="H5"/>
  <c r="N64" i="13" l="1"/>
  <c r="I44" i="10"/>
  <c r="I45" s="1"/>
  <c r="I46" s="1"/>
  <c r="H48" s="1"/>
  <c r="D48"/>
  <c r="M6"/>
  <c r="N6" s="1"/>
  <c r="N7" s="1"/>
  <c r="N8" s="1"/>
  <c r="N9" s="1"/>
  <c r="N10" s="1"/>
  <c r="N11" s="1"/>
  <c r="N12" s="1"/>
  <c r="N13" s="1"/>
  <c r="D23" s="1"/>
  <c r="D24" s="1"/>
  <c r="K6"/>
  <c r="K7" s="1"/>
  <c r="K8" s="1"/>
  <c r="K9" s="1"/>
  <c r="K10" s="1"/>
  <c r="K11" s="1"/>
  <c r="K12" s="1"/>
  <c r="K13" s="1"/>
  <c r="J35"/>
  <c r="J6" i="9"/>
  <c r="L70" i="13" l="1"/>
  <c r="L71"/>
  <c r="L69"/>
  <c r="K35" i="10"/>
  <c r="K36" s="1"/>
  <c r="K37" s="1"/>
  <c r="K38" s="1"/>
  <c r="K39" s="1"/>
  <c r="K40" s="1"/>
  <c r="K41" s="1"/>
  <c r="K42" s="1"/>
  <c r="K43" s="1"/>
  <c r="K44" s="1"/>
  <c r="K45" s="1"/>
  <c r="K46" s="1"/>
  <c r="M35"/>
  <c r="N35" s="1"/>
  <c r="N36" s="1"/>
  <c r="N37" s="1"/>
  <c r="N38" s="1"/>
  <c r="N39" s="1"/>
  <c r="N40" s="1"/>
  <c r="N41" s="1"/>
  <c r="N42" s="1"/>
  <c r="N43" s="1"/>
  <c r="K6" i="9"/>
  <c r="K7" s="1"/>
  <c r="K8" s="1"/>
  <c r="K9" s="1"/>
  <c r="K10" s="1"/>
  <c r="K11" s="1"/>
  <c r="K12" s="1"/>
  <c r="K13" s="1"/>
  <c r="K14" s="1"/>
  <c r="K15" s="1"/>
  <c r="K16" s="1"/>
  <c r="K17" s="1"/>
  <c r="K18" s="1"/>
  <c r="K19" s="1"/>
  <c r="K20" s="1"/>
  <c r="K21" s="1"/>
  <c r="K22" s="1"/>
  <c r="K23" s="1"/>
  <c r="K24" s="1"/>
  <c r="K25" s="1"/>
  <c r="M6"/>
  <c r="N6" s="1"/>
  <c r="N7" s="1"/>
  <c r="N8" s="1"/>
  <c r="N9" s="1"/>
  <c r="N10" s="1"/>
  <c r="N11" s="1"/>
  <c r="N12" s="1"/>
  <c r="N13" s="1"/>
  <c r="N14" s="1"/>
  <c r="N15" s="1"/>
  <c r="N16" s="1"/>
  <c r="N17" s="1"/>
  <c r="N18" s="1"/>
  <c r="N19" s="1"/>
  <c r="N20" s="1"/>
  <c r="N21" s="1"/>
  <c r="N22" s="1"/>
  <c r="N23" s="1"/>
  <c r="N24" s="1"/>
  <c r="N25" s="1"/>
  <c r="D31" s="1"/>
  <c r="D32" s="1"/>
  <c r="N72" i="13" l="1"/>
  <c r="N74" s="1"/>
  <c r="N44" i="10"/>
  <c r="N45" s="1"/>
  <c r="N46" s="1"/>
  <c r="D49"/>
  <c r="D50" s="1"/>
  <c r="B53" s="1"/>
  <c r="M59" i="3" l="1"/>
  <c r="O44"/>
  <c r="G39"/>
  <c r="B39"/>
  <c r="P27"/>
  <c r="P25"/>
  <c r="W26" i="2" l="1"/>
  <c r="U26"/>
  <c r="U25" s="1"/>
  <c r="AG25"/>
  <c r="AF25"/>
  <c r="AE25"/>
  <c r="AD25"/>
  <c r="AC25"/>
  <c r="AB25"/>
  <c r="AA25"/>
  <c r="Z25"/>
  <c r="Y25"/>
  <c r="X25"/>
  <c r="W25"/>
  <c r="H25"/>
  <c r="E25"/>
  <c r="W24"/>
  <c r="U24"/>
  <c r="U23" s="1"/>
  <c r="AG23"/>
  <c r="AF23"/>
  <c r="AE23"/>
  <c r="AD23"/>
  <c r="AC23"/>
  <c r="AB23"/>
  <c r="AA23"/>
  <c r="Z23"/>
  <c r="Y23"/>
  <c r="X23"/>
  <c r="W23"/>
  <c r="H23"/>
  <c r="E23"/>
  <c r="W22"/>
  <c r="U22"/>
  <c r="AG21"/>
  <c r="AF21"/>
  <c r="AE21"/>
  <c r="AD21"/>
  <c r="AC21"/>
  <c r="AB21"/>
  <c r="AA21"/>
  <c r="Z21"/>
  <c r="Y21"/>
  <c r="X21"/>
  <c r="W21"/>
  <c r="U21"/>
  <c r="H21"/>
  <c r="E21"/>
  <c r="V22" s="1"/>
  <c r="V21" s="1"/>
  <c r="W20"/>
  <c r="U20"/>
  <c r="AG19"/>
  <c r="AF19"/>
  <c r="AE19"/>
  <c r="AD19"/>
  <c r="AC19"/>
  <c r="AB19"/>
  <c r="AA19"/>
  <c r="Z19"/>
  <c r="Y19"/>
  <c r="X19"/>
  <c r="W19"/>
  <c r="U19"/>
  <c r="H19"/>
  <c r="E19"/>
  <c r="V20" s="1"/>
  <c r="V19" s="1"/>
  <c r="W18"/>
  <c r="U18"/>
  <c r="AG17"/>
  <c r="AF17"/>
  <c r="AE17"/>
  <c r="AD17"/>
  <c r="AC17"/>
  <c r="AB17"/>
  <c r="AA17"/>
  <c r="Z17"/>
  <c r="Y17"/>
  <c r="X17"/>
  <c r="W17"/>
  <c r="U17"/>
  <c r="H17"/>
  <c r="E17"/>
  <c r="V18" s="1"/>
  <c r="V17" s="1"/>
  <c r="U16"/>
  <c r="AG15"/>
  <c r="AF15"/>
  <c r="AE15"/>
  <c r="AD15"/>
  <c r="AC15"/>
  <c r="AB15"/>
  <c r="AA15"/>
  <c r="Z15"/>
  <c r="Y15"/>
  <c r="X15"/>
  <c r="W15"/>
  <c r="U15"/>
  <c r="H15"/>
  <c r="E15"/>
  <c r="V16" s="1"/>
  <c r="V15" s="1"/>
  <c r="V24" l="1"/>
  <c r="V23" s="1"/>
  <c r="Q26"/>
  <c r="Q25" s="1"/>
  <c r="Q24"/>
  <c r="Q23" s="1"/>
  <c r="V26"/>
  <c r="V25" s="1"/>
  <c r="S24"/>
  <c r="S23" s="1"/>
  <c r="S26"/>
  <c r="S25" s="1"/>
  <c r="R16"/>
  <c r="R15" s="1"/>
  <c r="T16"/>
  <c r="T15" s="1"/>
  <c r="W16"/>
  <c r="R18"/>
  <c r="R17" s="1"/>
  <c r="T18"/>
  <c r="T17" s="1"/>
  <c r="R20"/>
  <c r="R19" s="1"/>
  <c r="T20"/>
  <c r="T19" s="1"/>
  <c r="R22"/>
  <c r="R21" s="1"/>
  <c r="T22"/>
  <c r="T21" s="1"/>
  <c r="Q16"/>
  <c r="Q15" s="1"/>
  <c r="S16"/>
  <c r="S15" s="1"/>
  <c r="Q18"/>
  <c r="Q17" s="1"/>
  <c r="S18"/>
  <c r="S17" s="1"/>
  <c r="Q20"/>
  <c r="Q19" s="1"/>
  <c r="S20"/>
  <c r="S19" s="1"/>
  <c r="Q22"/>
  <c r="Q21" s="1"/>
  <c r="S22"/>
  <c r="S21" s="1"/>
  <c r="R24"/>
  <c r="R23" s="1"/>
  <c r="T24"/>
  <c r="T23" s="1"/>
  <c r="R26"/>
  <c r="R25" s="1"/>
  <c r="T26"/>
  <c r="T25" s="1"/>
</calcChain>
</file>

<file path=xl/comments1.xml><?xml version="1.0" encoding="utf-8"?>
<comments xmlns="http://schemas.openxmlformats.org/spreadsheetml/2006/main">
  <authors>
    <author>Subdireccion de Apoyo Técnico</author>
    <author>user</author>
  </authors>
  <commentList>
    <comment ref="F3" authorId="0">
      <text>
        <r>
          <rPr>
            <b/>
            <sz val="7"/>
            <color indexed="81"/>
            <rFont val="Tahoma"/>
            <family val="2"/>
          </rPr>
          <t>Digite el Nombre de la empresa o el del Admon Vial; según contrato</t>
        </r>
      </text>
    </comment>
    <comment ref="G4" authorId="0">
      <text>
        <r>
          <rPr>
            <b/>
            <sz val="7"/>
            <color indexed="81"/>
            <rFont val="Tahoma"/>
            <family val="2"/>
          </rPr>
          <t>Digite el No correspondiente a su Grupo de Admon Vial</t>
        </r>
      </text>
    </comment>
    <comment ref="M4" authorId="0">
      <text>
        <r>
          <rPr>
            <b/>
            <sz val="7"/>
            <color indexed="81"/>
            <rFont val="Tahoma"/>
            <family val="2"/>
          </rPr>
          <t>Digite el Código de la Vía</t>
        </r>
        <r>
          <rPr>
            <sz val="8"/>
            <color indexed="81"/>
            <rFont val="Tahoma"/>
          </rPr>
          <t xml:space="preserve">
</t>
        </r>
      </text>
    </comment>
    <comment ref="F5" authorId="0">
      <text>
        <r>
          <rPr>
            <b/>
            <sz val="7"/>
            <color indexed="81"/>
            <rFont val="Tahoma"/>
            <family val="2"/>
          </rPr>
          <t>Digite el Nombre de la Territorial a la cual pertenece</t>
        </r>
      </text>
    </comment>
    <comment ref="C8" authorId="0">
      <text>
        <r>
          <rPr>
            <b/>
            <sz val="8"/>
            <color indexed="81"/>
            <rFont val="Tahoma"/>
          </rPr>
          <t>Digite la longitud correspondiente al intervalo</t>
        </r>
      </text>
    </comment>
    <comment ref="D10" authorId="0">
      <text>
        <r>
          <rPr>
            <b/>
            <sz val="8"/>
            <color indexed="81"/>
            <rFont val="Tahoma"/>
          </rPr>
          <t>Digite el valor del ancho de la sección correspondiente</t>
        </r>
      </text>
    </comment>
    <comment ref="E10" authorId="0">
      <text>
        <r>
          <rPr>
            <b/>
            <sz val="7"/>
            <color indexed="81"/>
            <rFont val="Tahoma"/>
            <family val="2"/>
          </rPr>
          <t>Valor calculado</t>
        </r>
      </text>
    </comment>
    <comment ref="G10" authorId="1">
      <text>
        <r>
          <rPr>
            <b/>
            <sz val="7"/>
            <color indexed="81"/>
            <rFont val="Tahoma"/>
            <family val="2"/>
          </rPr>
          <t>Digite el valor correspondiente al ancho de la berma en la sección.</t>
        </r>
      </text>
    </comment>
    <comment ref="H10" authorId="1">
      <text>
        <r>
          <rPr>
            <b/>
            <sz val="7"/>
            <color indexed="81"/>
            <rFont val="Tahoma"/>
            <family val="2"/>
          </rPr>
          <t>Valor Calculado</t>
        </r>
        <r>
          <rPr>
            <sz val="8"/>
            <color indexed="81"/>
            <rFont val="Tahoma"/>
          </rPr>
          <t xml:space="preserve">
</t>
        </r>
      </text>
    </comment>
    <comment ref="X12" authorId="0">
      <text>
        <r>
          <rPr>
            <sz val="7"/>
            <color indexed="81"/>
            <rFont val="Tahoma"/>
            <family val="2"/>
          </rPr>
          <t>Muy Buena  5,00
Buena            4,00
Regular          2,50
Malo               1,25
Muy Malo      0,00</t>
        </r>
      </text>
    </comment>
    <comment ref="Z12" authorId="0">
      <text>
        <r>
          <rPr>
            <sz val="7"/>
            <color indexed="81"/>
            <rFont val="Tahoma"/>
            <family val="2"/>
          </rPr>
          <t>Muy Buena  5,00
Buena            4,00
Regular          2,50
Malo               1,25
Muy Malo      0,00</t>
        </r>
      </text>
    </comment>
    <comment ref="I34" authorId="0">
      <text>
        <r>
          <rPr>
            <sz val="7"/>
            <color indexed="81"/>
            <rFont val="Tahoma"/>
            <family val="2"/>
          </rPr>
          <t>Muy Buena  5,00
Buena            4,00
Regular          2,50
Malo               1,25
Muy Malo      0,00</t>
        </r>
      </text>
    </comment>
    <comment ref="K34" authorId="0">
      <text>
        <r>
          <rPr>
            <sz val="7"/>
            <color indexed="81"/>
            <rFont val="Tahoma"/>
            <family val="2"/>
          </rPr>
          <t>Muy Buena  5,00
Buena            4,00
Regular          2,50
Malo               1,25
Muy Malo      0,00</t>
        </r>
      </text>
    </comment>
  </commentList>
</comments>
</file>

<file path=xl/sharedStrings.xml><?xml version="1.0" encoding="utf-8"?>
<sst xmlns="http://schemas.openxmlformats.org/spreadsheetml/2006/main" count="506" uniqueCount="321">
  <si>
    <t xml:space="preserve">TERRITORIAL:      CAUCA </t>
  </si>
  <si>
    <t xml:space="preserve">FECHA:             </t>
  </si>
  <si>
    <t>CONTRATO No.</t>
  </si>
  <si>
    <t>PR</t>
  </si>
  <si>
    <t>CARRIL-LADO</t>
  </si>
  <si>
    <t xml:space="preserve">TIPO </t>
  </si>
  <si>
    <t>SEVERIDAD</t>
  </si>
  <si>
    <t>DAÑO</t>
  </si>
  <si>
    <t>FOTO</t>
  </si>
  <si>
    <t>ACLARACIONES</t>
  </si>
  <si>
    <t>LARGO (M)</t>
  </si>
  <si>
    <t>ANCHO (M)</t>
  </si>
  <si>
    <t>Administrador Vial:</t>
  </si>
  <si>
    <t>Tramo:</t>
  </si>
  <si>
    <t>Grupo:</t>
  </si>
  <si>
    <t>Código de Vía</t>
  </si>
  <si>
    <t>Territorial:</t>
  </si>
  <si>
    <t>CAUCA</t>
  </si>
  <si>
    <t>Tipo de Superficie</t>
  </si>
  <si>
    <t>Pavimentado</t>
  </si>
  <si>
    <t>Fecha:</t>
  </si>
  <si>
    <t>DD</t>
  </si>
  <si>
    <t>MM</t>
  </si>
  <si>
    <t>Año</t>
  </si>
  <si>
    <t>PR inicial</t>
  </si>
  <si>
    <t>PR final</t>
  </si>
  <si>
    <t>Longitud</t>
  </si>
  <si>
    <t>Kilómetros</t>
  </si>
  <si>
    <t>Nota: Opción para secciones con / sin puentes</t>
  </si>
  <si>
    <t>Tabla General Via Pavimentada</t>
  </si>
  <si>
    <t>Distancia</t>
  </si>
  <si>
    <t>Estado de la Superficie</t>
  </si>
  <si>
    <t>Drenajes</t>
  </si>
  <si>
    <t>Zonas Laterales</t>
  </si>
  <si>
    <t>Señalización</t>
  </si>
  <si>
    <t>Calificación Total de la Sección</t>
  </si>
  <si>
    <t>B e r m a s</t>
  </si>
  <si>
    <t>Daños en la calzada</t>
  </si>
  <si>
    <t>Bermas</t>
  </si>
  <si>
    <t>Calificación Parcial  /  Calificación Ponderada</t>
  </si>
  <si>
    <t>Calificación Parcial y Ponderada</t>
  </si>
  <si>
    <t>Calificación Parcial / Calificación Ponderada</t>
  </si>
  <si>
    <t>Ancho</t>
  </si>
  <si>
    <t>Area</t>
  </si>
  <si>
    <t>(Si / No)</t>
  </si>
  <si>
    <t>Puentes</t>
  </si>
  <si>
    <t>Ahuella Promd</t>
  </si>
  <si>
    <t xml:space="preserve">Otros </t>
  </si>
  <si>
    <t>Area Dañada</t>
  </si>
  <si>
    <t>Daños</t>
  </si>
  <si>
    <t xml:space="preserve">Puentes y </t>
  </si>
  <si>
    <t>Vertical</t>
  </si>
  <si>
    <t>Horizontal</t>
  </si>
  <si>
    <t>Inicial</t>
  </si>
  <si>
    <t>Final</t>
  </si>
  <si>
    <t>Sección</t>
  </si>
  <si>
    <t>Berma</t>
  </si>
  <si>
    <t>Dañada Baches</t>
  </si>
  <si>
    <t>Fisuras</t>
  </si>
  <si>
    <t xml:space="preserve">Deformac </t>
  </si>
  <si>
    <t>Desprendim</t>
  </si>
  <si>
    <t>Ahuellamiento</t>
  </si>
  <si>
    <t>Baches</t>
  </si>
  <si>
    <t>Deformaciones</t>
  </si>
  <si>
    <t>Desprendimientos</t>
  </si>
  <si>
    <t>Otros Daños</t>
  </si>
  <si>
    <t>Cunetas</t>
  </si>
  <si>
    <t>Alcantarillas</t>
  </si>
  <si>
    <t>Pontones</t>
  </si>
  <si>
    <t>Estado</t>
  </si>
  <si>
    <t>Suficiencia</t>
  </si>
  <si>
    <t>(m)</t>
  </si>
  <si>
    <r>
      <t>(m</t>
    </r>
    <r>
      <rPr>
        <b/>
        <vertAlign val="superscript"/>
        <sz val="8"/>
        <color indexed="18"/>
        <rFont val="Arial"/>
        <family val="2"/>
      </rPr>
      <t>2)</t>
    </r>
  </si>
  <si>
    <r>
      <t>(m</t>
    </r>
    <r>
      <rPr>
        <b/>
        <vertAlign val="superscript"/>
        <sz val="8"/>
        <color indexed="18"/>
        <rFont val="Arial"/>
        <family val="2"/>
      </rPr>
      <t>2</t>
    </r>
    <r>
      <rPr>
        <b/>
        <sz val="8"/>
        <color indexed="18"/>
        <rFont val="Arial"/>
        <family val="2"/>
      </rPr>
      <t>) / %</t>
    </r>
  </si>
  <si>
    <t>(mm)</t>
  </si>
  <si>
    <t>Funcionalidad</t>
  </si>
  <si>
    <t>Taludes</t>
  </si>
  <si>
    <t xml:space="preserve">Hoja 1 </t>
  </si>
  <si>
    <t xml:space="preserve">Ministerio de Transporte </t>
  </si>
  <si>
    <t>Fecha</t>
  </si>
  <si>
    <t xml:space="preserve">INSTITUTO NACIONAL DE VÍAS </t>
  </si>
  <si>
    <t>SECRETARÍA GENERAL TÉCNICA</t>
  </si>
  <si>
    <t>AA</t>
  </si>
  <si>
    <t>SUBDIRECCIÓN DE LA RED NACIONAL DE CARRETERAS</t>
  </si>
  <si>
    <t>PERIODO:</t>
  </si>
  <si>
    <t>ACTA No.</t>
  </si>
  <si>
    <t>DE PAGO MENSUAL</t>
  </si>
  <si>
    <t xml:space="preserve">      NOMBRE DE LA COOPERATIVA</t>
  </si>
  <si>
    <t>TIPO DE CONTRATO</t>
  </si>
  <si>
    <t>CONTRATO PRINCIPAL No</t>
  </si>
  <si>
    <t>CONTRATO ADICIONALES</t>
  </si>
  <si>
    <t>VIGENCIA contrato principal</t>
  </si>
  <si>
    <t>VIGENCIA contrato adicional</t>
  </si>
  <si>
    <t>LICITACIÓN PÚBLICA</t>
  </si>
  <si>
    <t>CONCURSO DE MERITOS</t>
  </si>
  <si>
    <t>CONTRATACIÓN DIRECTA</t>
  </si>
  <si>
    <t>SIN NUMERO</t>
  </si>
  <si>
    <t>OBJETO DEL CONTRATO</t>
  </si>
  <si>
    <t>LOCALIZACIÓN DEL PROYECTO</t>
  </si>
  <si>
    <t>PLAZO DE EJECUCIÓN DEL CONTRATO PRINCIPAL</t>
  </si>
  <si>
    <t>PLAZO DE EJECUCIÓN DEL CONTRATO ADICIONAL</t>
  </si>
  <si>
    <t xml:space="preserve">FECHA DE INICIACIÓN DEL CONTRATO </t>
  </si>
  <si>
    <t>DE</t>
  </si>
  <si>
    <t>(Día)</t>
  </si>
  <si>
    <t>(Mes)</t>
  </si>
  <si>
    <t>(Año)</t>
  </si>
  <si>
    <t>FECHA DE TERMINACIÓN DEL CONTRATO</t>
  </si>
  <si>
    <t>VALOR DEL CONTRATO PRINCIPAL</t>
  </si>
  <si>
    <t>VALOR DEL CONTRATO ADICIONAL 1</t>
  </si>
  <si>
    <t>VALOR DEL CONTRATO ADICIONAL 2</t>
  </si>
  <si>
    <t>VALOR TOTAL</t>
  </si>
  <si>
    <t>INTERVENTOR</t>
  </si>
  <si>
    <t>SUPERVISOR</t>
  </si>
  <si>
    <t>VALOR DEL PAGO</t>
  </si>
  <si>
    <t>VALOR IVA 16% Exc Coop</t>
  </si>
  <si>
    <t xml:space="preserve">AMORTIZACIÓN DEL ANTICIPO </t>
  </si>
  <si>
    <t>VALOR TOTAL A PAGAR</t>
  </si>
  <si>
    <t>En Popayán; a los</t>
  </si>
  <si>
    <t xml:space="preserve">días del mes de </t>
  </si>
  <si>
    <t xml:space="preserve">de </t>
  </si>
  <si>
    <t>se reunieron  la Ingeniera</t>
  </si>
  <si>
    <t>Para constancia de lo anterior, se firma la presente acta bajo la responsabilidad expresa de los que intervienen en ella, de  conformidad  con las funciones  desempeñadas por cada uno de los mismos,  de acuerdo con el manual de interventoría e instructivo a los:</t>
  </si>
  <si>
    <t>días del mes de</t>
  </si>
  <si>
    <t>(Firma)</t>
  </si>
  <si>
    <t xml:space="preserve">REPRESENTANTE LEGAL COOPERATIVA </t>
  </si>
  <si>
    <t>SUPERVISOR INVIAS TERRITORIAL CAUCA</t>
  </si>
  <si>
    <t xml:space="preserve">Original: Subdirección  </t>
  </si>
  <si>
    <t>1era copia :interventor</t>
  </si>
  <si>
    <t>2da copia: contratista</t>
  </si>
  <si>
    <t xml:space="preserve">3ra copia: Supervisor de Proyecto y/o Contrato                                                                                                                                                                                                                 </t>
  </si>
  <si>
    <t>Secretaría General Técnica SGT-038</t>
  </si>
  <si>
    <t>INSTITUTO NACIONAL DE VÍAS</t>
  </si>
  <si>
    <t>TERRITORIAL CAUCA</t>
  </si>
  <si>
    <t>ADMINISTRACIÓN DE MANTENIMIENTO VIAL GRUPO No.06</t>
  </si>
  <si>
    <t xml:space="preserve">LISTA DE PRECIOS UNITARIOS PARA INVERSIÓN
</t>
  </si>
  <si>
    <t xml:space="preserve"> SUMINISTRO DE MATERIAL DE AFIRMADO ROSAS - LA SIERRA - LA VEGA CON MANO DE OBRA DE LAS COOPERATIVAS DE TRABAJO ASOCIADO CONTRATADAS POR EL INSTITUTO NACIONAL DE VIAS TERRITORIAL CAUCA.</t>
  </si>
  <si>
    <t>ÍTEM DE PAGO</t>
  </si>
  <si>
    <t>DESCRIPCIÓN</t>
  </si>
  <si>
    <t>UNIDAD</t>
  </si>
  <si>
    <t>CANTIDAD</t>
  </si>
  <si>
    <t>VALOR UNITARIO</t>
  </si>
  <si>
    <t>TOTAL</t>
  </si>
  <si>
    <t>GRAL</t>
  </si>
  <si>
    <t>PART.</t>
  </si>
  <si>
    <t>AFIRMADO (INCLUYE ACARREO 14km)</t>
  </si>
  <si>
    <t>VALOR BÁSICO</t>
  </si>
  <si>
    <t>VALOR I.V.A.</t>
  </si>
  <si>
    <t>IVA 16%</t>
  </si>
  <si>
    <t>VALOR TOTAL INVERSIÓN</t>
  </si>
  <si>
    <t xml:space="preserve">SON: </t>
  </si>
  <si>
    <t>CUARENTA Y OCHO MILLONES NOVECIENTOS SESENTA Y UN MIL OCHOCIENTOS SETENTA Y NUEVE PESOS M/CTE</t>
  </si>
  <si>
    <t>Administrador de Mantenimiento Vial. Grupo No.06</t>
  </si>
  <si>
    <t>CALCULO DE CANTIDADES MATERIAL SUMINISTRADO DE LA CANTERA "EL BASURERO"</t>
  </si>
  <si>
    <t xml:space="preserve">ABCISA </t>
  </si>
  <si>
    <t xml:space="preserve">ABCISA CANTERA </t>
  </si>
  <si>
    <t xml:space="preserve">KILOMETRAJE </t>
  </si>
  <si>
    <t xml:space="preserve">ACARREO A LA MINA </t>
  </si>
  <si>
    <t xml:space="preserve">No. VIAJES </t>
  </si>
  <si>
    <t xml:space="preserve">ACUMULADO VIAJES </t>
  </si>
  <si>
    <t>M3 X VIAJE</t>
  </si>
  <si>
    <t xml:space="preserve">M3 EN CADA SITIO </t>
  </si>
  <si>
    <t>M3 ACUMULADO</t>
  </si>
  <si>
    <t>M3- KM</t>
  </si>
  <si>
    <t>ACUMULADO M3/KM</t>
  </si>
  <si>
    <t>COSTO M3/KM</t>
  </si>
  <si>
    <t>V/ACARREO</t>
  </si>
  <si>
    <t xml:space="preserve">V/ACARRERO ACUMULADO </t>
  </si>
  <si>
    <t>PR17+0000</t>
  </si>
  <si>
    <t>PR21+0200</t>
  </si>
  <si>
    <t>PR22+0400</t>
  </si>
  <si>
    <t>PR25+0900</t>
  </si>
  <si>
    <t>PR29+0500</t>
  </si>
  <si>
    <t>PR32+0000</t>
  </si>
  <si>
    <t>PR35+0500</t>
  </si>
  <si>
    <t>PR36+0200</t>
  </si>
  <si>
    <t>PR44+0800</t>
  </si>
  <si>
    <t>PR46+0200</t>
  </si>
  <si>
    <t>PR47+0500</t>
  </si>
  <si>
    <t>PR49+0600</t>
  </si>
  <si>
    <t>PR50+0600</t>
  </si>
  <si>
    <t>PR51+0100</t>
  </si>
  <si>
    <t>PR52+0500</t>
  </si>
  <si>
    <t>PR53+0100</t>
  </si>
  <si>
    <t>PR53+0800</t>
  </si>
  <si>
    <t>PR55+0000</t>
  </si>
  <si>
    <t>PR57+0100</t>
  </si>
  <si>
    <t>PR59+0200</t>
  </si>
  <si>
    <t xml:space="preserve">VALOR MATERIAL SUMINISTRADO </t>
  </si>
  <si>
    <t xml:space="preserve">ACARREO </t>
  </si>
  <si>
    <t xml:space="preserve">SUBTOTAL </t>
  </si>
  <si>
    <t>CALCULO DE CANTIDADES</t>
  </si>
  <si>
    <t xml:space="preserve">TOTAL </t>
  </si>
  <si>
    <t xml:space="preserve">NOTA: </t>
  </si>
  <si>
    <t>PARA ESTE SEGUNDO TRAMO (PR44+0800 AL PR59+0200) EL MATERIAL PARA BACHEO EMPLEADO ES EXPLOTADO EN LA CANTERA LOCALIZADA EN LA VIA A SANTA BARBARA, CANTERA LOCALIZADA A 2.5 KM DE LA VIA NACIONAL EN LA VEREDA "EL RECREO" (PR54+0000).</t>
  </si>
  <si>
    <t>INSTITUTO NACIONAL DE VIAS</t>
  </si>
  <si>
    <t>LOCALIZACIÓN FUENTES DE MATERIAL</t>
  </si>
  <si>
    <t xml:space="preserve">CANTERA </t>
  </si>
  <si>
    <t xml:space="preserve">IDENTIFICACION DE PUNTOS </t>
  </si>
  <si>
    <t>CANTERA EL BASURERO PR19+0500</t>
  </si>
  <si>
    <t>SECTOR RIO GUACHICONO PR25+0820 AL PR25+0950.</t>
  </si>
  <si>
    <t>SECTOR RIO PUTIS PR36+0150 AL PR36+0450.</t>
  </si>
  <si>
    <t>CRUCERO A SANTA JUANA PR36+0800 AL PR36+0900.</t>
  </si>
  <si>
    <t>SECTOR DE SAN MIGUEL PR38+0300 AL PR38+0400.</t>
  </si>
  <si>
    <t>SECTOR EL RINCON PR41+0500 AL PR41+0600.</t>
  </si>
  <si>
    <t>2.5 km CANTERA</t>
  </si>
  <si>
    <t>CANTERA UBICADA EN LA VIA A SANTA BARBARA A 2.5 km DE LA VIA NACIONAL (MARGEN DERECHA)</t>
  </si>
  <si>
    <t>PR41+0000.</t>
  </si>
  <si>
    <t>PR46+0100 AL PR46+0300.</t>
  </si>
  <si>
    <t>PR47+0050 AL PR47+0150.</t>
  </si>
  <si>
    <t>PR49+0200 AL PR49+0800. (EL CHAPETON AL NEGRO)</t>
  </si>
  <si>
    <t>PR51+0000 AL PR51+0200.</t>
  </si>
  <si>
    <t>PR52+0300 AL PR52+0700.</t>
  </si>
  <si>
    <t>PR53+0600 AL PR53+0950.</t>
  </si>
  <si>
    <t>PR54+0800 AL PR55+0200.</t>
  </si>
  <si>
    <t>PR56+0950 AL PR57+0050.</t>
  </si>
  <si>
    <t>PR59+0100 AL PR59+0400.</t>
  </si>
  <si>
    <t>PR60+0000.</t>
  </si>
  <si>
    <t>MINISTERIO DE TRANSPORTE</t>
  </si>
  <si>
    <t>CÓDIGO</t>
  </si>
  <si>
    <t>SGT FR-014</t>
  </si>
  <si>
    <t>VERSIÓN</t>
  </si>
  <si>
    <t>MANUAL DE INTERVENTORÍA</t>
  </si>
  <si>
    <t>PÁGINA</t>
  </si>
  <si>
    <t xml:space="preserve">ANALISIS DE PRECIOS UNITARIOS </t>
  </si>
  <si>
    <t>FECHA</t>
  </si>
  <si>
    <t xml:space="preserve">UNIDAD EJECUTORA: </t>
  </si>
  <si>
    <t>SUBDIRECCION RED NACIONAL DE CARRETERAS</t>
  </si>
  <si>
    <t>DIRECCIÓN TERRITORIAL:</t>
  </si>
  <si>
    <t>CONTRATISTA</t>
  </si>
  <si>
    <t>CONSORCIO VIAL 2009 - RL. ING. MARTHA C. ORDOÑEZ OCAMPO</t>
  </si>
  <si>
    <t>SUPERVISOR DE CONTRATO</t>
  </si>
  <si>
    <t>ING. LUIS EDUARDO LEDEZMA</t>
  </si>
  <si>
    <t>RESOLUCION No. :</t>
  </si>
  <si>
    <t xml:space="preserve">FECHA CIERRE DE LICITACIÓN (Io)  </t>
  </si>
  <si>
    <t>DATOS ESPECÍFICOS</t>
  </si>
  <si>
    <t>ITEM</t>
  </si>
  <si>
    <t>311.1P</t>
  </si>
  <si>
    <t xml:space="preserve">AFIRMADO   </t>
  </si>
  <si>
    <t>M3</t>
  </si>
  <si>
    <t>ESPECIFICACION 2007</t>
  </si>
  <si>
    <t>311-07</t>
  </si>
  <si>
    <t>I. EQUIPO</t>
  </si>
  <si>
    <t>MARCA</t>
  </si>
  <si>
    <t>TIPO</t>
  </si>
  <si>
    <t>TARIFA/  HORA</t>
  </si>
  <si>
    <t>RENDIMIENTO</t>
  </si>
  <si>
    <t>Vr. UNITARIO</t>
  </si>
  <si>
    <t>SUBTOTAL $</t>
  </si>
  <si>
    <t>II. MATERIALES</t>
  </si>
  <si>
    <t>PRECIO UNIT.</t>
  </si>
  <si>
    <t>MATERIAL DE AFIRMADO (INCLUYE CARGUE)</t>
  </si>
  <si>
    <t>III. TRANSPORTES</t>
  </si>
  <si>
    <t>MATERIAL</t>
  </si>
  <si>
    <t>VOL. o PESO</t>
  </si>
  <si>
    <t>DISTANCIA</t>
  </si>
  <si>
    <r>
      <t>M</t>
    </r>
    <r>
      <rPr>
        <b/>
        <vertAlign val="superscript"/>
        <sz val="8"/>
        <rFont val="Arial"/>
        <family val="2"/>
      </rPr>
      <t>3</t>
    </r>
    <r>
      <rPr>
        <b/>
        <sz val="8"/>
        <rFont val="Arial"/>
        <family val="2"/>
      </rPr>
      <t xml:space="preserve"> o Ton/Km</t>
    </r>
  </si>
  <si>
    <t>TARIFA</t>
  </si>
  <si>
    <t xml:space="preserve">MATERIAL DE AFIRMADO </t>
  </si>
  <si>
    <t>IV. MANO DE OBRA</t>
  </si>
  <si>
    <t>TRABAJADOR</t>
  </si>
  <si>
    <t>JORNAL</t>
  </si>
  <si>
    <t>PRESTACIONES</t>
  </si>
  <si>
    <t>JORNAL TOTAL</t>
  </si>
  <si>
    <t>TOTAL COSTO DIRECTO $</t>
  </si>
  <si>
    <t>V. COSTOS INDIRECTOS</t>
  </si>
  <si>
    <t>Descripción</t>
  </si>
  <si>
    <t>Porcentaje</t>
  </si>
  <si>
    <t>Valor Total</t>
  </si>
  <si>
    <t>ADMINISTRACION</t>
  </si>
  <si>
    <t xml:space="preserve">IMPREVISTOS </t>
  </si>
  <si>
    <t>UTILIDAD</t>
  </si>
  <si>
    <t>Precio Unitario Total Aproximado al peso $</t>
  </si>
  <si>
    <t>Firma</t>
  </si>
  <si>
    <t>Nombre:</t>
  </si>
  <si>
    <t>Director de Obra</t>
  </si>
  <si>
    <t>Matricula No. :</t>
  </si>
  <si>
    <t>OBSERVACIONES INTERVENTORÍA</t>
  </si>
  <si>
    <t>Director de Interventoría</t>
  </si>
  <si>
    <t xml:space="preserve">Original: Archivo de Gestión Contractual ( Subdirecciòn Administrativa) </t>
  </si>
  <si>
    <t>Copias : Unidad Ejecutora,  Contratista, Interventor y Dirección Territorial.</t>
  </si>
  <si>
    <t xml:space="preserve">CODIGO DE VIA:  </t>
  </si>
  <si>
    <t xml:space="preserve">NOMBRE DE VÍA: </t>
  </si>
  <si>
    <t xml:space="preserve">LEVANTÓ: </t>
  </si>
  <si>
    <t xml:space="preserve">PR INICIAL:           </t>
  </si>
  <si>
    <t xml:space="preserve">PR FINAL  :         </t>
  </si>
  <si>
    <t xml:space="preserve">HOJA:                  </t>
  </si>
  <si>
    <t xml:space="preserve">CONTRATO No.  </t>
  </si>
  <si>
    <t>ADMINISTRADOR VIAL - INTERVENTOR</t>
  </si>
  <si>
    <t>REPRESENTANTE LEGAL</t>
  </si>
  <si>
    <t>ANEXO Nº 1</t>
  </si>
  <si>
    <t>FORMATO PARA LA EVALUACIÓN DEL PAVIMENTO "AUSCULTACIÓN"</t>
  </si>
  <si>
    <t>ANEXO Nº 2</t>
  </si>
  <si>
    <t>ANEXO Nº 3</t>
  </si>
  <si>
    <t>ANEXO Nº 4</t>
  </si>
  <si>
    <t>CALCULO DE CANTIDADES CANTERA "EL RECREO"</t>
  </si>
  <si>
    <t>ANEXO Nº 5</t>
  </si>
  <si>
    <t>ANEXO Nº 6</t>
  </si>
  <si>
    <t>ANEXO Nº 8</t>
  </si>
  <si>
    <t xml:space="preserve">DIAGRAMA DE ACARRERO DE MATERIAL PARA BACHEO CANTERA "EL BASURERO" </t>
  </si>
  <si>
    <t>DIAGRAMA DE ACARRERO DE MATERIAL PARA BACHEO "CANTERA EL RECREO"</t>
  </si>
  <si>
    <t>ANEXO Nº 7</t>
  </si>
  <si>
    <t>ANEXO Nº 9</t>
  </si>
  <si>
    <t>ADMINISTRACIÓN DE MANTENIMIENTO VIAL GRUPO No. 6</t>
  </si>
  <si>
    <t>MESES</t>
  </si>
  <si>
    <t>MAYO</t>
  </si>
  <si>
    <t>JUNIO</t>
  </si>
  <si>
    <t>JULIO</t>
  </si>
  <si>
    <t>AGOSTO</t>
  </si>
  <si>
    <t>HORAS</t>
  </si>
  <si>
    <t>ACTIVIDADES</t>
  </si>
  <si>
    <t>Realización y Revisión de actas primer mes para Administrador y Microempresas ligadas a la vía.</t>
  </si>
  <si>
    <t>Estudio de especificaciones a tener en cuenta en la vía.</t>
  </si>
  <si>
    <t>Visitas y registro fotográfico en la vía para posibles inconvenientes y mantenimiento rutinario.</t>
  </si>
  <si>
    <t>Auscultación de Pavimentos de la vía 25CC15: “ROSAS-LA SIERRA-LA VEGA-SAN SEBASTIAN-SANTIAGO”</t>
  </si>
  <si>
    <t>Elaboración informes mensuales</t>
  </si>
  <si>
    <t>Realización y Revisión de actas  para Administrador y Microempresas ligadas a la vía.</t>
  </si>
  <si>
    <t>Colaboración técnica en el área de cantidad de materiales, si se presenta en el caso.</t>
  </si>
  <si>
    <t>Elaboración informe Final</t>
  </si>
  <si>
    <t xml:space="preserve">Inducción en las oficinas del Invías y en la Administración Vial. </t>
  </si>
  <si>
    <t>Labores Administrativas Revision de Informes y Actas en el Invías.</t>
  </si>
  <si>
    <t>ASTRID MILENA SANCHEZ OCAMPO</t>
  </si>
</sst>
</file>

<file path=xl/styles.xml><?xml version="1.0" encoding="utf-8"?>
<styleSheet xmlns="http://schemas.openxmlformats.org/spreadsheetml/2006/main">
  <numFmts count="18">
    <numFmt numFmtId="44" formatCode="_(&quot;$&quot;\ * #,##0.00_);_(&quot;$&quot;\ * \(#,##0.00\);_(&quot;$&quot;\ * &quot;-&quot;??_);_(@_)"/>
    <numFmt numFmtId="43" formatCode="_(* #,##0.00_);_(* \(#,##0.00\);_(* &quot;-&quot;??_);_(@_)"/>
    <numFmt numFmtId="164" formatCode="#,##0&quot; + 0000&quot;"/>
    <numFmt numFmtId="165" formatCode="#,##0.0"/>
    <numFmt numFmtId="166" formatCode="0.000%"/>
    <numFmt numFmtId="167" formatCode="0.0%"/>
    <numFmt numFmtId="168" formatCode="0\+0000"/>
    <numFmt numFmtId="169" formatCode="0.0"/>
    <numFmt numFmtId="170" formatCode="0.00000"/>
    <numFmt numFmtId="171" formatCode="&quot;0&quot;#"/>
    <numFmt numFmtId="172" formatCode="&quot;$&quot;\ #,##0.00"/>
    <numFmt numFmtId="173" formatCode="[$$-2C0A]#,##0.00"/>
    <numFmt numFmtId="174" formatCode="&quot;(&quot;0&quot;)&quot;"/>
    <numFmt numFmtId="175" formatCode="&quot;( &quot;0&quot; )&quot;"/>
    <numFmt numFmtId="176" formatCode="_ * #,##0.00_ ;_ * \-#,##0.00_ ;_ * &quot;-&quot;??_ ;_ @_ "/>
    <numFmt numFmtId="177" formatCode="&quot;$&quot;\ #,##0.00;&quot;$&quot;\ \-#,##0.00"/>
    <numFmt numFmtId="178" formatCode="_(* #,##0_);_(* \(#,##0\);_(* &quot;-&quot;??_);_(@_)"/>
    <numFmt numFmtId="179" formatCode="#,##0.0000"/>
  </numFmts>
  <fonts count="62">
    <font>
      <sz val="11"/>
      <color theme="1"/>
      <name val="Calibri"/>
      <family val="2"/>
      <scheme val="minor"/>
    </font>
    <font>
      <sz val="11"/>
      <color theme="1"/>
      <name val="Calibri"/>
      <family val="2"/>
      <scheme val="minor"/>
    </font>
    <font>
      <sz val="10"/>
      <name val="Arial"/>
    </font>
    <font>
      <b/>
      <sz val="10"/>
      <name val="Arial"/>
      <family val="2"/>
    </font>
    <font>
      <b/>
      <sz val="12"/>
      <name val="Arial"/>
      <family val="2"/>
    </font>
    <font>
      <b/>
      <sz val="11"/>
      <name val="Arial"/>
      <family val="2"/>
    </font>
    <font>
      <sz val="11"/>
      <name val="Arial"/>
      <family val="2"/>
    </font>
    <font>
      <b/>
      <sz val="10"/>
      <color indexed="18"/>
      <name val="Arial"/>
      <family val="2"/>
    </font>
    <font>
      <b/>
      <sz val="11"/>
      <color indexed="18"/>
      <name val="Arial"/>
      <family val="2"/>
    </font>
    <font>
      <b/>
      <sz val="12"/>
      <color indexed="18"/>
      <name val="Arial"/>
      <family val="2"/>
    </font>
    <font>
      <u/>
      <sz val="10"/>
      <color indexed="12"/>
      <name val="Arial"/>
    </font>
    <font>
      <b/>
      <u/>
      <sz val="10"/>
      <color indexed="18"/>
      <name val="Arial"/>
      <family val="2"/>
    </font>
    <font>
      <b/>
      <sz val="10"/>
      <color indexed="51"/>
      <name val="Arial"/>
      <family val="2"/>
    </font>
    <font>
      <b/>
      <sz val="10"/>
      <color indexed="52"/>
      <name val="Arial"/>
      <family val="2"/>
    </font>
    <font>
      <b/>
      <sz val="10"/>
      <color indexed="62"/>
      <name val="Arial"/>
      <family val="2"/>
    </font>
    <font>
      <sz val="9"/>
      <color indexed="18"/>
      <name val="Arial"/>
      <family val="2"/>
    </font>
    <font>
      <b/>
      <sz val="8"/>
      <color indexed="61"/>
      <name val="Arial"/>
      <family val="2"/>
    </font>
    <font>
      <b/>
      <sz val="11"/>
      <color indexed="51"/>
      <name val="Arial"/>
      <family val="2"/>
    </font>
    <font>
      <b/>
      <sz val="8"/>
      <color indexed="62"/>
      <name val="Arial"/>
      <family val="2"/>
    </font>
    <font>
      <b/>
      <sz val="8"/>
      <color indexed="18"/>
      <name val="Arial"/>
      <family val="2"/>
    </font>
    <font>
      <b/>
      <sz val="8"/>
      <name val="Arial"/>
      <family val="2"/>
    </font>
    <font>
      <b/>
      <vertAlign val="superscript"/>
      <sz val="8"/>
      <color indexed="18"/>
      <name val="Arial"/>
      <family val="2"/>
    </font>
    <font>
      <sz val="8"/>
      <name val="Arial"/>
      <family val="2"/>
    </font>
    <font>
      <b/>
      <sz val="8"/>
      <color indexed="10"/>
      <name val="Arial"/>
      <family val="2"/>
    </font>
    <font>
      <b/>
      <sz val="7"/>
      <color indexed="18"/>
      <name val="Arial"/>
      <family val="2"/>
    </font>
    <font>
      <b/>
      <sz val="7"/>
      <color indexed="17"/>
      <name val="Arial"/>
      <family val="2"/>
    </font>
    <font>
      <b/>
      <sz val="8"/>
      <color indexed="17"/>
      <name val="Arial"/>
      <family val="2"/>
    </font>
    <font>
      <b/>
      <sz val="7"/>
      <color indexed="81"/>
      <name val="Tahoma"/>
      <family val="2"/>
    </font>
    <font>
      <sz val="8"/>
      <color indexed="81"/>
      <name val="Tahoma"/>
    </font>
    <font>
      <b/>
      <sz val="8"/>
      <color indexed="81"/>
      <name val="Tahoma"/>
    </font>
    <font>
      <sz val="7"/>
      <color indexed="81"/>
      <name val="Tahoma"/>
      <family val="2"/>
    </font>
    <font>
      <sz val="10"/>
      <name val="Arial"/>
      <family val="2"/>
    </font>
    <font>
      <b/>
      <sz val="9"/>
      <name val="Arial"/>
      <family val="2"/>
    </font>
    <font>
      <sz val="9"/>
      <name val="Arial"/>
      <family val="2"/>
    </font>
    <font>
      <sz val="6"/>
      <name val="Arial"/>
      <family val="2"/>
    </font>
    <font>
      <sz val="5"/>
      <name val="Arial"/>
      <family val="2"/>
    </font>
    <font>
      <sz val="10"/>
      <color indexed="10"/>
      <name val="Arial"/>
      <family val="2"/>
    </font>
    <font>
      <sz val="9"/>
      <color indexed="10"/>
      <name val="Arial"/>
      <family val="2"/>
    </font>
    <font>
      <sz val="7"/>
      <name val="Arial"/>
      <family val="2"/>
    </font>
    <font>
      <b/>
      <sz val="11"/>
      <color theme="1"/>
      <name val="Calibri"/>
      <family val="2"/>
      <scheme val="minor"/>
    </font>
    <font>
      <sz val="11"/>
      <color indexed="9"/>
      <name val="Arial"/>
      <family val="2"/>
    </font>
    <font>
      <sz val="11"/>
      <color rgb="FFFF0000"/>
      <name val="Arial"/>
      <family val="2"/>
    </font>
    <font>
      <sz val="10"/>
      <name val="Geneva"/>
    </font>
    <font>
      <b/>
      <sz val="14"/>
      <color theme="1"/>
      <name val="Calibri"/>
      <family val="2"/>
      <scheme val="minor"/>
    </font>
    <font>
      <b/>
      <sz val="14"/>
      <color indexed="8"/>
      <name val="Arial"/>
      <family val="2"/>
    </font>
    <font>
      <b/>
      <sz val="13"/>
      <color indexed="8"/>
      <name val="Arial"/>
      <family val="2"/>
    </font>
    <font>
      <b/>
      <sz val="10"/>
      <color indexed="8"/>
      <name val="Arial"/>
      <family val="2"/>
    </font>
    <font>
      <b/>
      <sz val="13"/>
      <color indexed="62"/>
      <name val="Arial"/>
      <family val="2"/>
    </font>
    <font>
      <b/>
      <i/>
      <sz val="9"/>
      <name val="Arial"/>
      <family val="2"/>
    </font>
    <font>
      <sz val="10"/>
      <color theme="1"/>
      <name val="Arial"/>
      <family val="2"/>
    </font>
    <font>
      <b/>
      <sz val="13"/>
      <color theme="1"/>
      <name val="Calibri"/>
      <family val="2"/>
      <scheme val="minor"/>
    </font>
    <font>
      <b/>
      <sz val="6"/>
      <name val="Arial"/>
      <family val="2"/>
    </font>
    <font>
      <b/>
      <vertAlign val="superscript"/>
      <sz val="8"/>
      <name val="Arial"/>
      <family val="2"/>
    </font>
    <font>
      <sz val="12"/>
      <name val="Arial"/>
      <family val="2"/>
    </font>
    <font>
      <b/>
      <sz val="12"/>
      <color theme="1"/>
      <name val="Arial"/>
      <family val="2"/>
    </font>
    <font>
      <sz val="11"/>
      <color theme="1"/>
      <name val="Arial"/>
      <family val="2"/>
    </font>
    <font>
      <sz val="12"/>
      <color theme="1"/>
      <name val="Arial"/>
      <family val="2"/>
    </font>
    <font>
      <b/>
      <u/>
      <sz val="11"/>
      <color theme="1"/>
      <name val="Arial"/>
      <family val="2"/>
    </font>
    <font>
      <b/>
      <sz val="9"/>
      <color theme="1"/>
      <name val="Arial"/>
      <family val="2"/>
    </font>
    <font>
      <sz val="9"/>
      <color theme="1"/>
      <name val="Arial"/>
      <family val="2"/>
    </font>
    <font>
      <b/>
      <sz val="18"/>
      <color theme="1"/>
      <name val="Arial"/>
      <family val="2"/>
    </font>
    <font>
      <b/>
      <sz val="20"/>
      <color theme="1"/>
      <name val="Arial"/>
      <family val="2"/>
    </font>
  </fonts>
  <fills count="1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gray125">
        <bgColor indexed="9"/>
      </patternFill>
    </fill>
    <fill>
      <patternFill patternType="solid">
        <fgColor indexed="47"/>
        <bgColor indexed="64"/>
      </patternFill>
    </fill>
    <fill>
      <patternFill patternType="solid">
        <fgColor indexed="43"/>
        <bgColor indexed="64"/>
      </patternFill>
    </fill>
    <fill>
      <patternFill patternType="gray0625">
        <fgColor indexed="9"/>
        <bgColor indexed="47"/>
      </patternFill>
    </fill>
    <fill>
      <patternFill patternType="gray0625">
        <bgColor indexed="47"/>
      </patternFill>
    </fill>
    <fill>
      <patternFill patternType="gray0625">
        <bgColor indexed="9"/>
      </patternFill>
    </fill>
    <fill>
      <patternFill patternType="gray0625"/>
    </fill>
    <fill>
      <patternFill patternType="solid">
        <fgColor indexed="65"/>
        <bgColor indexed="64"/>
      </patternFill>
    </fill>
    <fill>
      <patternFill patternType="solid">
        <fgColor theme="0" tint="-0.34998626667073579"/>
        <bgColor indexed="64"/>
      </patternFill>
    </fill>
    <fill>
      <patternFill patternType="solid">
        <fgColor theme="0"/>
        <bgColor indexed="64"/>
      </patternFill>
    </fill>
    <fill>
      <patternFill patternType="solid">
        <fgColor theme="0" tint="-0.499984740745262"/>
        <bgColor indexed="64"/>
      </patternFill>
    </fill>
    <fill>
      <patternFill patternType="solid">
        <fgColor rgb="FF95B3D7"/>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bottom style="dotted">
        <color indexed="64"/>
      </bottom>
      <diagonal/>
    </border>
    <border>
      <left/>
      <right style="dotted">
        <color indexed="64"/>
      </right>
      <top/>
      <bottom style="dotted">
        <color indexed="64"/>
      </bottom>
      <diagonal/>
    </border>
    <border>
      <left style="thin">
        <color indexed="18"/>
      </left>
      <right style="thin">
        <color indexed="18"/>
      </right>
      <top style="thin">
        <color indexed="18"/>
      </top>
      <bottom style="thin">
        <color indexed="18"/>
      </bottom>
      <diagonal/>
    </border>
    <border>
      <left/>
      <right/>
      <top/>
      <bottom style="medium">
        <color indexed="18"/>
      </bottom>
      <diagonal/>
    </border>
    <border>
      <left style="medium">
        <color indexed="18"/>
      </left>
      <right/>
      <top style="medium">
        <color indexed="18"/>
      </top>
      <bottom/>
      <diagonal/>
    </border>
    <border>
      <left/>
      <right style="thin">
        <color indexed="64"/>
      </right>
      <top style="medium">
        <color indexed="18"/>
      </top>
      <bottom/>
      <diagonal/>
    </border>
    <border>
      <left style="thin">
        <color indexed="64"/>
      </left>
      <right style="thin">
        <color indexed="64"/>
      </right>
      <top style="medium">
        <color indexed="18"/>
      </top>
      <bottom/>
      <diagonal/>
    </border>
    <border>
      <left style="thin">
        <color indexed="64"/>
      </left>
      <right/>
      <top style="medium">
        <color indexed="18"/>
      </top>
      <bottom style="thin">
        <color indexed="64"/>
      </bottom>
      <diagonal/>
    </border>
    <border>
      <left/>
      <right/>
      <top style="medium">
        <color indexed="18"/>
      </top>
      <bottom style="thin">
        <color indexed="64"/>
      </bottom>
      <diagonal/>
    </border>
    <border>
      <left/>
      <right style="thin">
        <color indexed="64"/>
      </right>
      <top style="medium">
        <color indexed="18"/>
      </top>
      <bottom style="thin">
        <color indexed="64"/>
      </bottom>
      <diagonal/>
    </border>
    <border>
      <left style="thin">
        <color indexed="64"/>
      </left>
      <right style="thin">
        <color indexed="64"/>
      </right>
      <top style="medium">
        <color indexed="18"/>
      </top>
      <bottom style="thin">
        <color indexed="64"/>
      </bottom>
      <diagonal/>
    </border>
    <border>
      <left style="thin">
        <color indexed="64"/>
      </left>
      <right/>
      <top style="medium">
        <color indexed="18"/>
      </top>
      <bottom/>
      <diagonal/>
    </border>
    <border>
      <left/>
      <right style="medium">
        <color indexed="18"/>
      </right>
      <top style="medium">
        <color indexed="18"/>
      </top>
      <bottom/>
      <diagonal/>
    </border>
    <border>
      <left style="medium">
        <color indexed="18"/>
      </left>
      <right/>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18"/>
      </right>
      <top/>
      <bottom style="thin">
        <color indexed="64"/>
      </bottom>
      <diagonal/>
    </border>
    <border>
      <left style="medium">
        <color indexed="18"/>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18"/>
      </right>
      <top style="thin">
        <color indexed="64"/>
      </top>
      <bottom style="thin">
        <color indexed="64"/>
      </bottom>
      <diagonal/>
    </border>
    <border>
      <left style="medium">
        <color indexed="18"/>
      </left>
      <right style="thin">
        <color indexed="64"/>
      </right>
      <top style="thin">
        <color indexed="64"/>
      </top>
      <bottom/>
      <diagonal/>
    </border>
    <border>
      <left style="thin">
        <color indexed="64"/>
      </left>
      <right style="medium">
        <color indexed="18"/>
      </right>
      <top style="thin">
        <color indexed="64"/>
      </top>
      <bottom/>
      <diagonal/>
    </border>
    <border>
      <left style="medium">
        <color indexed="18"/>
      </left>
      <right style="thin">
        <color indexed="64"/>
      </right>
      <top/>
      <bottom style="medium">
        <color indexed="18"/>
      </bottom>
      <diagonal/>
    </border>
    <border>
      <left style="thin">
        <color indexed="64"/>
      </left>
      <right style="thin">
        <color indexed="64"/>
      </right>
      <top/>
      <bottom style="medium">
        <color indexed="18"/>
      </bottom>
      <diagonal/>
    </border>
    <border>
      <left style="thin">
        <color indexed="64"/>
      </left>
      <right style="thin">
        <color indexed="64"/>
      </right>
      <top style="thin">
        <color indexed="64"/>
      </top>
      <bottom style="medium">
        <color indexed="18"/>
      </bottom>
      <diagonal/>
    </border>
    <border>
      <left style="thin">
        <color indexed="64"/>
      </left>
      <right style="medium">
        <color indexed="18"/>
      </right>
      <top/>
      <bottom style="medium">
        <color indexed="1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s>
  <cellStyleXfs count="10">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0" fontId="10" fillId="0" borderId="0" applyNumberFormat="0" applyFill="0" applyBorder="0" applyAlignment="0" applyProtection="0">
      <alignment vertical="top"/>
      <protection locked="0"/>
    </xf>
    <xf numFmtId="43" fontId="1"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42" fillId="0" borderId="0"/>
    <xf numFmtId="0" fontId="31" fillId="0" borderId="0"/>
  </cellStyleXfs>
  <cellXfs count="668">
    <xf numFmtId="0" fontId="0" fillId="0" borderId="0" xfId="0"/>
    <xf numFmtId="0" fontId="2" fillId="0" borderId="0" xfId="3"/>
    <xf numFmtId="0" fontId="2" fillId="0" borderId="0" xfId="3" applyAlignment="1">
      <alignment horizontal="center"/>
    </xf>
    <xf numFmtId="0" fontId="4" fillId="0" borderId="0" xfId="3" applyFont="1" applyAlignment="1">
      <alignment horizontal="center"/>
    </xf>
    <xf numFmtId="0" fontId="3" fillId="0" borderId="0" xfId="3" applyFont="1"/>
    <xf numFmtId="0" fontId="3" fillId="0" borderId="0" xfId="3" applyFont="1" applyAlignment="1">
      <alignment horizontal="center"/>
    </xf>
    <xf numFmtId="14" fontId="3" fillId="0" borderId="0" xfId="3" applyNumberFormat="1" applyFont="1" applyAlignment="1">
      <alignment horizontal="center"/>
    </xf>
    <xf numFmtId="0" fontId="5" fillId="2" borderId="1" xfId="3" applyFont="1" applyFill="1" applyBorder="1" applyAlignment="1">
      <alignment horizontal="center"/>
    </xf>
    <xf numFmtId="0" fontId="6" fillId="0" borderId="1" xfId="3" applyFont="1" applyBorder="1" applyAlignment="1">
      <alignment horizontal="center"/>
    </xf>
    <xf numFmtId="2" fontId="6" fillId="0" borderId="1" xfId="3" applyNumberFormat="1" applyFont="1" applyBorder="1" applyAlignment="1">
      <alignment horizontal="center"/>
    </xf>
    <xf numFmtId="0" fontId="6" fillId="0" borderId="2" xfId="3" applyFont="1" applyFill="1" applyBorder="1" applyAlignment="1">
      <alignment horizontal="center"/>
    </xf>
    <xf numFmtId="0" fontId="6" fillId="0" borderId="1" xfId="3" applyFont="1" applyFill="1" applyBorder="1" applyAlignment="1">
      <alignment horizontal="center"/>
    </xf>
    <xf numFmtId="2" fontId="6" fillId="0" borderId="1" xfId="3" applyNumberFormat="1" applyFont="1" applyFill="1" applyBorder="1" applyAlignment="1">
      <alignment horizontal="center"/>
    </xf>
    <xf numFmtId="0" fontId="6" fillId="0" borderId="4" xfId="3" applyFont="1" applyFill="1" applyBorder="1" applyAlignment="1">
      <alignment horizontal="center"/>
    </xf>
    <xf numFmtId="0" fontId="2" fillId="0" borderId="5" xfId="3" applyBorder="1"/>
    <xf numFmtId="0" fontId="2" fillId="0" borderId="5" xfId="3" applyBorder="1" applyAlignment="1">
      <alignment horizontal="center"/>
    </xf>
    <xf numFmtId="0" fontId="6" fillId="0" borderId="3" xfId="3" applyFont="1" applyFill="1" applyBorder="1" applyAlignment="1">
      <alignment horizontal="center"/>
    </xf>
    <xf numFmtId="0" fontId="2" fillId="0" borderId="6" xfId="3" applyBorder="1" applyAlignment="1">
      <alignment horizontal="center"/>
    </xf>
    <xf numFmtId="0" fontId="6" fillId="0" borderId="1" xfId="3" applyFont="1" applyBorder="1"/>
    <xf numFmtId="0" fontId="0" fillId="3" borderId="0" xfId="0" applyFill="1" applyAlignment="1">
      <alignment vertical="center"/>
    </xf>
    <xf numFmtId="0" fontId="0" fillId="0" borderId="0" xfId="0" applyAlignment="1">
      <alignment vertical="center"/>
    </xf>
    <xf numFmtId="0" fontId="7" fillId="3" borderId="0" xfId="0" applyFont="1" applyFill="1" applyAlignment="1">
      <alignment vertical="center"/>
    </xf>
    <xf numFmtId="0" fontId="7" fillId="3" borderId="0" xfId="0" applyFont="1" applyFill="1" applyBorder="1" applyAlignment="1">
      <alignment vertical="center"/>
    </xf>
    <xf numFmtId="0" fontId="7" fillId="3" borderId="0" xfId="0" applyFont="1" applyFill="1" applyAlignment="1">
      <alignment horizontal="right" vertical="center"/>
    </xf>
    <xf numFmtId="0" fontId="0" fillId="3" borderId="0" xfId="0" applyFill="1" applyBorder="1" applyAlignment="1">
      <alignment vertical="center"/>
    </xf>
    <xf numFmtId="0" fontId="7" fillId="3" borderId="0" xfId="0" applyFont="1" applyFill="1" applyAlignment="1">
      <alignment horizontal="center" vertical="center"/>
    </xf>
    <xf numFmtId="165" fontId="14" fillId="5" borderId="0" xfId="0" applyNumberFormat="1" applyFont="1" applyFill="1" applyAlignment="1">
      <alignment horizontal="center" vertical="center"/>
    </xf>
    <xf numFmtId="166" fontId="7" fillId="3" borderId="0" xfId="0" applyNumberFormat="1" applyFont="1" applyFill="1" applyAlignment="1">
      <alignment vertical="center"/>
    </xf>
    <xf numFmtId="167" fontId="15" fillId="3" borderId="0" xfId="0" applyNumberFormat="1" applyFont="1" applyFill="1" applyAlignment="1">
      <alignment vertical="center"/>
    </xf>
    <xf numFmtId="0" fontId="16" fillId="6" borderId="0" xfId="0" applyFont="1" applyFill="1" applyAlignment="1">
      <alignment vertical="center"/>
    </xf>
    <xf numFmtId="0" fontId="7" fillId="6" borderId="0" xfId="0" applyFont="1" applyFill="1" applyAlignment="1">
      <alignment vertical="center"/>
    </xf>
    <xf numFmtId="0" fontId="0" fillId="6" borderId="0" xfId="0" applyFill="1" applyAlignment="1">
      <alignment vertical="center"/>
    </xf>
    <xf numFmtId="166" fontId="0" fillId="3" borderId="0" xfId="0" applyNumberFormat="1" applyFill="1" applyAlignment="1">
      <alignment vertical="center"/>
    </xf>
    <xf numFmtId="0" fontId="7" fillId="4" borderId="15" xfId="0" applyFont="1" applyFill="1" applyBorder="1" applyAlignment="1">
      <alignment horizontal="center" vertical="center"/>
    </xf>
    <xf numFmtId="0" fontId="19" fillId="7" borderId="20" xfId="0" applyFont="1" applyFill="1" applyBorder="1" applyAlignment="1">
      <alignment vertical="center"/>
    </xf>
    <xf numFmtId="0" fontId="19" fillId="7" borderId="21" xfId="0" applyFont="1" applyFill="1" applyBorder="1" applyAlignment="1">
      <alignment vertical="center"/>
    </xf>
    <xf numFmtId="0" fontId="19" fillId="7" borderId="22" xfId="0" applyFont="1" applyFill="1" applyBorder="1" applyAlignment="1">
      <alignment vertical="center"/>
    </xf>
    <xf numFmtId="0" fontId="19" fillId="7" borderId="19" xfId="0" applyFont="1" applyFill="1" applyBorder="1" applyAlignment="1">
      <alignment vertical="center"/>
    </xf>
    <xf numFmtId="0" fontId="19" fillId="7" borderId="23" xfId="0" applyFont="1" applyFill="1" applyBorder="1" applyAlignment="1">
      <alignment horizontal="center" vertical="center"/>
    </xf>
    <xf numFmtId="0" fontId="19" fillId="7" borderId="29" xfId="0" applyFont="1" applyFill="1" applyBorder="1" applyAlignment="1">
      <alignment vertical="center"/>
    </xf>
    <xf numFmtId="0" fontId="19" fillId="7" borderId="33" xfId="0" applyFont="1" applyFill="1" applyBorder="1" applyAlignment="1">
      <alignment horizontal="center" vertical="center"/>
    </xf>
    <xf numFmtId="0" fontId="19" fillId="7" borderId="1" xfId="0" applyFont="1" applyFill="1" applyBorder="1" applyAlignment="1">
      <alignment horizontal="center" vertical="center"/>
    </xf>
    <xf numFmtId="0" fontId="19" fillId="7" borderId="38" xfId="0" applyFont="1" applyFill="1" applyBorder="1" applyAlignment="1">
      <alignment horizontal="center" vertical="center"/>
    </xf>
    <xf numFmtId="0" fontId="19" fillId="7" borderId="29" xfId="0" applyFont="1" applyFill="1" applyBorder="1" applyAlignment="1">
      <alignment horizontal="center" vertical="center"/>
    </xf>
    <xf numFmtId="0" fontId="19" fillId="7" borderId="1" xfId="0" applyFont="1" applyFill="1" applyBorder="1" applyAlignment="1">
      <alignment vertical="center"/>
    </xf>
    <xf numFmtId="0" fontId="19" fillId="7" borderId="39" xfId="0" applyFont="1" applyFill="1" applyBorder="1" applyAlignment="1">
      <alignment vertical="center"/>
    </xf>
    <xf numFmtId="0" fontId="19" fillId="7" borderId="44" xfId="0" applyFont="1" applyFill="1" applyBorder="1" applyAlignment="1">
      <alignment horizontal="center" vertical="center"/>
    </xf>
    <xf numFmtId="0" fontId="19" fillId="7" borderId="44" xfId="0" applyFont="1" applyFill="1" applyBorder="1" applyAlignment="1">
      <alignment vertical="center"/>
    </xf>
    <xf numFmtId="0" fontId="0" fillId="3" borderId="0" xfId="0" applyFill="1" applyAlignment="1">
      <alignment horizontal="center" vertical="center"/>
    </xf>
    <xf numFmtId="167" fontId="22" fillId="3" borderId="0" xfId="2" applyNumberFormat="1" applyFont="1" applyFill="1" applyAlignment="1" applyProtection="1">
      <alignment horizontal="center" vertical="center"/>
      <protection hidden="1"/>
    </xf>
    <xf numFmtId="166" fontId="16" fillId="6" borderId="0" xfId="2" applyNumberFormat="1" applyFont="1" applyFill="1" applyAlignment="1" applyProtection="1">
      <alignment horizontal="center" vertical="center"/>
      <protection hidden="1"/>
    </xf>
    <xf numFmtId="10" fontId="22" fillId="3" borderId="0" xfId="0" applyNumberFormat="1" applyFont="1" applyFill="1" applyAlignment="1" applyProtection="1">
      <alignment horizontal="center" vertical="center"/>
      <protection hidden="1"/>
    </xf>
    <xf numFmtId="167" fontId="23" fillId="3" borderId="0" xfId="0" applyNumberFormat="1" applyFont="1" applyFill="1" applyAlignment="1">
      <alignment vertical="center"/>
    </xf>
    <xf numFmtId="166" fontId="22" fillId="3" borderId="0" xfId="2" applyNumberFormat="1" applyFont="1" applyFill="1" applyAlignment="1" applyProtection="1">
      <alignment horizontal="center" vertical="center"/>
      <protection hidden="1"/>
    </xf>
    <xf numFmtId="166" fontId="22" fillId="3" borderId="0" xfId="0" applyNumberFormat="1" applyFont="1" applyFill="1" applyAlignment="1" applyProtection="1">
      <alignment horizontal="center" vertical="center"/>
      <protection hidden="1"/>
    </xf>
    <xf numFmtId="169" fontId="24" fillId="3" borderId="7" xfId="0" applyNumberFormat="1" applyFont="1" applyFill="1" applyBorder="1" applyAlignment="1">
      <alignment horizontal="center" vertical="center"/>
    </xf>
    <xf numFmtId="0" fontId="24" fillId="9" borderId="7" xfId="0" applyFont="1" applyFill="1" applyBorder="1" applyAlignment="1">
      <alignment vertical="center"/>
    </xf>
    <xf numFmtId="0" fontId="24" fillId="3" borderId="1" xfId="0" applyFont="1" applyFill="1" applyBorder="1" applyAlignment="1">
      <alignment vertical="center"/>
    </xf>
    <xf numFmtId="170" fontId="24" fillId="10" borderId="7" xfId="0" applyNumberFormat="1" applyFont="1" applyFill="1" applyBorder="1" applyAlignment="1">
      <alignment horizontal="center" vertical="center"/>
    </xf>
    <xf numFmtId="167" fontId="24" fillId="9" borderId="1" xfId="2" applyNumberFormat="1" applyFont="1" applyFill="1" applyBorder="1" applyAlignment="1">
      <alignment horizontal="center" vertical="center"/>
    </xf>
    <xf numFmtId="10" fontId="24" fillId="9" borderId="1" xfId="2" applyNumberFormat="1" applyFont="1" applyFill="1" applyBorder="1" applyAlignment="1">
      <alignment horizontal="center" vertical="center"/>
    </xf>
    <xf numFmtId="169" fontId="24" fillId="9" borderId="1" xfId="0" applyNumberFormat="1" applyFont="1" applyFill="1" applyBorder="1" applyAlignment="1">
      <alignment horizontal="center" vertical="center"/>
    </xf>
    <xf numFmtId="0" fontId="24" fillId="9" borderId="1" xfId="0" applyFont="1" applyFill="1" applyBorder="1" applyAlignment="1">
      <alignment horizontal="center" vertical="center"/>
    </xf>
    <xf numFmtId="0" fontId="24" fillId="3" borderId="1" xfId="0" applyFont="1" applyFill="1" applyBorder="1" applyAlignment="1">
      <alignment horizontal="center" vertical="center"/>
    </xf>
    <xf numFmtId="0" fontId="24" fillId="9" borderId="1" xfId="0" applyFont="1" applyFill="1" applyBorder="1" applyAlignment="1">
      <alignment vertical="center"/>
    </xf>
    <xf numFmtId="170" fontId="24" fillId="10" borderId="1" xfId="0" applyNumberFormat="1" applyFont="1" applyFill="1" applyBorder="1" applyAlignment="1">
      <alignment horizontal="center" vertical="center"/>
    </xf>
    <xf numFmtId="167" fontId="24" fillId="9" borderId="5" xfId="2" applyNumberFormat="1" applyFont="1" applyFill="1" applyBorder="1" applyAlignment="1">
      <alignment horizontal="center" vertical="center"/>
    </xf>
    <xf numFmtId="10" fontId="24" fillId="9" borderId="5" xfId="2" applyNumberFormat="1" applyFont="1" applyFill="1" applyBorder="1" applyAlignment="1">
      <alignment horizontal="center" vertical="center"/>
    </xf>
    <xf numFmtId="0" fontId="24" fillId="3" borderId="5" xfId="0" applyFont="1" applyFill="1" applyBorder="1" applyAlignment="1">
      <alignment vertical="center"/>
    </xf>
    <xf numFmtId="169" fontId="24" fillId="9" borderId="5" xfId="0" applyNumberFormat="1" applyFont="1" applyFill="1" applyBorder="1" applyAlignment="1">
      <alignment horizontal="center" vertical="center"/>
    </xf>
    <xf numFmtId="0" fontId="24" fillId="9" borderId="5" xfId="0" applyFont="1" applyFill="1" applyBorder="1" applyAlignment="1">
      <alignment horizontal="center" vertical="center"/>
    </xf>
    <xf numFmtId="0" fontId="31" fillId="0" borderId="1" xfId="0" applyFont="1" applyFill="1" applyBorder="1" applyAlignment="1">
      <alignment horizontal="right"/>
    </xf>
    <xf numFmtId="0" fontId="3" fillId="0" borderId="59" xfId="0" applyFont="1" applyFill="1" applyBorder="1" applyAlignment="1">
      <alignment horizontal="left"/>
    </xf>
    <xf numFmtId="0" fontId="31" fillId="0" borderId="59" xfId="0" applyFont="1" applyFill="1" applyBorder="1" applyAlignment="1">
      <alignment horizontal="center"/>
    </xf>
    <xf numFmtId="0" fontId="31" fillId="0" borderId="0" xfId="0" applyFont="1" applyFill="1" applyBorder="1" applyAlignment="1">
      <alignment horizontal="center"/>
    </xf>
    <xf numFmtId="0" fontId="33" fillId="0" borderId="53" xfId="0" applyFont="1" applyFill="1" applyBorder="1" applyAlignment="1"/>
    <xf numFmtId="0" fontId="31" fillId="0" borderId="54" xfId="0" applyFont="1" applyFill="1" applyBorder="1" applyAlignment="1"/>
    <xf numFmtId="0" fontId="33" fillId="0" borderId="54" xfId="0" applyFont="1" applyFill="1" applyBorder="1" applyAlignment="1"/>
    <xf numFmtId="0" fontId="3" fillId="0" borderId="0" xfId="0" applyFont="1" applyFill="1" applyBorder="1" applyAlignment="1">
      <alignment horizontal="center"/>
    </xf>
    <xf numFmtId="0" fontId="34" fillId="0" borderId="63" xfId="0" applyFont="1" applyBorder="1"/>
    <xf numFmtId="0" fontId="34" fillId="0" borderId="0" xfId="0" applyFont="1" applyBorder="1"/>
    <xf numFmtId="0" fontId="36" fillId="0" borderId="56" xfId="0" applyFont="1" applyBorder="1"/>
    <xf numFmtId="0" fontId="3" fillId="0" borderId="0" xfId="0" applyFont="1" applyBorder="1" applyAlignment="1"/>
    <xf numFmtId="0" fontId="32" fillId="0" borderId="0" xfId="0" applyFont="1" applyBorder="1" applyAlignment="1"/>
    <xf numFmtId="0" fontId="37" fillId="0" borderId="56" xfId="0" applyFont="1" applyBorder="1"/>
    <xf numFmtId="0" fontId="32" fillId="0" borderId="63" xfId="0" applyFont="1" applyBorder="1"/>
    <xf numFmtId="0" fontId="3" fillId="0" borderId="0" xfId="0" applyFont="1" applyBorder="1" applyAlignment="1" applyProtection="1">
      <alignment horizontal="left" vertical="center"/>
      <protection locked="0"/>
    </xf>
    <xf numFmtId="0" fontId="3" fillId="0" borderId="59" xfId="0" applyFont="1" applyBorder="1" applyAlignment="1" applyProtection="1">
      <alignment horizontal="left" vertical="center"/>
      <protection locked="0"/>
    </xf>
    <xf numFmtId="0" fontId="32" fillId="0" borderId="0" xfId="0" applyFont="1" applyBorder="1"/>
    <xf numFmtId="0" fontId="31" fillId="0" borderId="0" xfId="0" applyFont="1" applyBorder="1"/>
    <xf numFmtId="0" fontId="3" fillId="0" borderId="59" xfId="0" quotePrefix="1" applyFont="1" applyBorder="1" applyAlignment="1" applyProtection="1">
      <alignment vertical="center"/>
      <protection locked="0"/>
    </xf>
    <xf numFmtId="0" fontId="32" fillId="0" borderId="54" xfId="0" applyFont="1" applyBorder="1"/>
    <xf numFmtId="0" fontId="35" fillId="0" borderId="0" xfId="0" applyFont="1" applyBorder="1" applyAlignment="1">
      <alignment horizontal="center" vertical="center"/>
    </xf>
    <xf numFmtId="0" fontId="3" fillId="0" borderId="59" xfId="0" applyFont="1" applyBorder="1" applyAlignment="1">
      <alignment vertical="center"/>
    </xf>
    <xf numFmtId="0" fontId="32" fillId="0" borderId="31" xfId="0" applyFont="1" applyBorder="1"/>
    <xf numFmtId="0" fontId="32" fillId="0" borderId="59" xfId="0" applyFont="1" applyBorder="1"/>
    <xf numFmtId="0" fontId="35" fillId="0" borderId="0" xfId="0" applyFont="1" applyBorder="1" applyAlignment="1">
      <alignment horizontal="center"/>
    </xf>
    <xf numFmtId="0" fontId="35" fillId="0" borderId="0" xfId="0" applyFont="1" applyBorder="1" applyAlignment="1"/>
    <xf numFmtId="0" fontId="31" fillId="0" borderId="0" xfId="0" applyFont="1" applyBorder="1" applyAlignment="1" applyProtection="1">
      <protection locked="0"/>
    </xf>
    <xf numFmtId="0" fontId="31" fillId="0" borderId="0" xfId="0" applyFont="1" applyBorder="1" applyAlignment="1">
      <alignment vertical="center"/>
    </xf>
    <xf numFmtId="173" fontId="20" fillId="0" borderId="0" xfId="0" applyNumberFormat="1" applyFont="1" applyBorder="1" applyAlignment="1">
      <alignment horizontal="left" vertical="top"/>
    </xf>
    <xf numFmtId="173" fontId="20" fillId="0" borderId="0" xfId="0" applyNumberFormat="1" applyFont="1" applyBorder="1" applyAlignment="1">
      <alignment horizontal="center" vertical="center"/>
    </xf>
    <xf numFmtId="173" fontId="31" fillId="0" borderId="0" xfId="0" applyNumberFormat="1" applyFont="1" applyBorder="1" applyAlignment="1">
      <alignment horizontal="right" vertical="top"/>
    </xf>
    <xf numFmtId="9" fontId="33" fillId="0" borderId="0" xfId="0" applyNumberFormat="1" applyFont="1" applyBorder="1" applyAlignment="1">
      <alignment horizontal="right" vertical="top"/>
    </xf>
    <xf numFmtId="0" fontId="35" fillId="0" borderId="0" xfId="0" applyFont="1" applyBorder="1" applyAlignment="1">
      <alignment horizontal="right" vertical="top"/>
    </xf>
    <xf numFmtId="10" fontId="33" fillId="0" borderId="0" xfId="2" applyNumberFormat="1" applyFont="1" applyBorder="1" applyAlignment="1">
      <alignment horizontal="right" vertical="top"/>
    </xf>
    <xf numFmtId="9" fontId="20" fillId="0" borderId="0" xfId="2" applyFont="1" applyBorder="1" applyAlignment="1">
      <alignment horizontal="right" vertical="top"/>
    </xf>
    <xf numFmtId="0" fontId="3" fillId="0" borderId="63" xfId="0" applyFont="1" applyBorder="1"/>
    <xf numFmtId="0" fontId="3" fillId="0" borderId="0" xfId="0" applyFont="1" applyBorder="1"/>
    <xf numFmtId="0" fontId="31" fillId="0" borderId="0" xfId="0" applyFont="1" applyBorder="1" applyAlignment="1">
      <alignment horizontal="left" vertical="top"/>
    </xf>
    <xf numFmtId="0" fontId="31" fillId="0" borderId="0" xfId="0" applyFont="1" applyBorder="1" applyAlignment="1">
      <alignment vertical="top"/>
    </xf>
    <xf numFmtId="0" fontId="31" fillId="0" borderId="0" xfId="0" applyFont="1" applyBorder="1" applyAlignment="1" applyProtection="1">
      <alignment vertical="top"/>
      <protection locked="0"/>
    </xf>
    <xf numFmtId="0" fontId="31" fillId="0" borderId="63" xfId="0" applyFont="1" applyBorder="1" applyAlignment="1">
      <alignment horizontal="center"/>
    </xf>
    <xf numFmtId="0" fontId="31" fillId="0" borderId="0" xfId="0" applyFont="1" applyBorder="1" applyAlignment="1"/>
    <xf numFmtId="175" fontId="31" fillId="0" borderId="0" xfId="0" applyNumberFormat="1" applyFont="1" applyBorder="1" applyAlignment="1" applyProtection="1">
      <alignment horizontal="center"/>
      <protection locked="0"/>
    </xf>
    <xf numFmtId="0" fontId="31" fillId="0" borderId="0" xfId="0" applyFont="1" applyBorder="1" applyAlignment="1">
      <alignment horizontal="left"/>
    </xf>
    <xf numFmtId="0" fontId="35" fillId="0" borderId="0" xfId="0" applyFont="1" applyBorder="1" applyAlignment="1">
      <alignment horizontal="left"/>
    </xf>
    <xf numFmtId="0" fontId="35" fillId="0" borderId="59" xfId="0" applyFont="1" applyBorder="1" applyAlignment="1">
      <alignment horizontal="center"/>
    </xf>
    <xf numFmtId="0" fontId="38" fillId="0" borderId="59" xfId="0" applyFont="1" applyBorder="1" applyAlignment="1">
      <alignment horizontal="center"/>
    </xf>
    <xf numFmtId="0" fontId="38" fillId="0" borderId="59" xfId="0" applyFont="1" applyBorder="1" applyAlignment="1">
      <alignment horizontal="left"/>
    </xf>
    <xf numFmtId="0" fontId="38" fillId="0" borderId="0" xfId="0" applyFont="1" applyBorder="1" applyAlignment="1">
      <alignment horizontal="left"/>
    </xf>
    <xf numFmtId="0" fontId="38" fillId="0" borderId="0" xfId="0" applyFont="1" applyBorder="1" applyAlignment="1">
      <alignment horizontal="center"/>
    </xf>
    <xf numFmtId="0" fontId="35" fillId="0" borderId="59" xfId="0" applyFont="1" applyBorder="1"/>
    <xf numFmtId="0" fontId="31" fillId="0" borderId="59" xfId="0" applyFont="1" applyBorder="1" applyAlignment="1">
      <alignment horizontal="center"/>
    </xf>
    <xf numFmtId="0" fontId="31" fillId="0" borderId="59" xfId="0" applyFont="1" applyBorder="1" applyAlignment="1">
      <alignment horizontal="left"/>
    </xf>
    <xf numFmtId="0" fontId="33" fillId="0" borderId="0" xfId="0" applyFont="1" applyBorder="1" applyAlignment="1">
      <alignment horizontal="left"/>
    </xf>
    <xf numFmtId="0" fontId="38" fillId="0" borderId="59" xfId="0" applyFont="1" applyBorder="1"/>
    <xf numFmtId="0" fontId="36" fillId="0" borderId="56" xfId="0" applyFont="1" applyBorder="1" applyAlignment="1">
      <alignment vertical="center"/>
    </xf>
    <xf numFmtId="0" fontId="32" fillId="0" borderId="63" xfId="0" applyFont="1" applyBorder="1" applyAlignment="1">
      <alignment horizontal="center"/>
    </xf>
    <xf numFmtId="0" fontId="32" fillId="0" borderId="0" xfId="0" applyFont="1" applyBorder="1" applyAlignment="1">
      <alignment horizontal="center"/>
    </xf>
    <xf numFmtId="0" fontId="32" fillId="0" borderId="56" xfId="0" applyFont="1" applyBorder="1" applyAlignment="1">
      <alignment horizontal="center"/>
    </xf>
    <xf numFmtId="0" fontId="33" fillId="0" borderId="63" xfId="0" applyFont="1" applyBorder="1" applyAlignment="1">
      <alignment horizontal="center"/>
    </xf>
    <xf numFmtId="0" fontId="33" fillId="0" borderId="56" xfId="0" applyFont="1" applyBorder="1" applyAlignment="1">
      <alignment horizontal="center"/>
    </xf>
    <xf numFmtId="0" fontId="35" fillId="0" borderId="63" xfId="0" applyFont="1" applyBorder="1" applyAlignment="1"/>
    <xf numFmtId="0" fontId="0" fillId="0" borderId="0" xfId="0" applyBorder="1" applyAlignment="1"/>
    <xf numFmtId="0" fontId="36" fillId="0" borderId="56" xfId="0" applyFont="1" applyBorder="1" applyAlignment="1"/>
    <xf numFmtId="0" fontId="35" fillId="0" borderId="64" xfId="0" applyFont="1" applyBorder="1" applyAlignment="1"/>
    <xf numFmtId="0" fontId="35" fillId="0" borderId="65" xfId="0" applyFont="1" applyBorder="1" applyAlignment="1"/>
    <xf numFmtId="0" fontId="36" fillId="0" borderId="66" xfId="0" applyFont="1" applyBorder="1"/>
    <xf numFmtId="0" fontId="0" fillId="0" borderId="0" xfId="0"/>
    <xf numFmtId="0" fontId="31" fillId="0" borderId="56" xfId="0" applyFont="1" applyBorder="1"/>
    <xf numFmtId="0" fontId="3" fillId="0" borderId="0" xfId="0" applyFont="1" applyBorder="1" applyAlignment="1">
      <alignment horizontal="left" vertical="center"/>
    </xf>
    <xf numFmtId="0" fontId="3" fillId="0" borderId="59" xfId="0" applyFont="1" applyBorder="1" applyAlignment="1" applyProtection="1">
      <alignment vertical="center"/>
      <protection locked="0"/>
    </xf>
    <xf numFmtId="0" fontId="31" fillId="0" borderId="0" xfId="0" applyFont="1" applyBorder="1" applyAlignment="1">
      <alignment horizontal="center"/>
    </xf>
    <xf numFmtId="0" fontId="3" fillId="0" borderId="0" xfId="0" applyFont="1" applyBorder="1" applyAlignment="1">
      <alignment vertical="center"/>
    </xf>
    <xf numFmtId="0" fontId="33" fillId="0" borderId="0" xfId="0" applyFont="1" applyBorder="1" applyAlignment="1">
      <alignment horizontal="center"/>
    </xf>
    <xf numFmtId="176" fontId="6" fillId="0" borderId="0" xfId="5" applyNumberFormat="1" applyFont="1"/>
    <xf numFmtId="176" fontId="40" fillId="0" borderId="0" xfId="5" applyNumberFormat="1" applyFont="1"/>
    <xf numFmtId="0" fontId="6" fillId="0" borderId="0" xfId="0" applyFont="1"/>
    <xf numFmtId="0" fontId="5" fillId="0" borderId="0" xfId="0" applyFont="1" applyAlignment="1">
      <alignment horizontal="center" vertical="center"/>
    </xf>
    <xf numFmtId="176" fontId="6" fillId="0" borderId="0" xfId="5" applyNumberFormat="1" applyFont="1" applyAlignment="1"/>
    <xf numFmtId="176" fontId="40" fillId="0" borderId="0" xfId="5" applyNumberFormat="1" applyFont="1" applyAlignment="1"/>
    <xf numFmtId="0" fontId="6" fillId="0" borderId="0" xfId="0" applyFont="1" applyAlignment="1"/>
    <xf numFmtId="0" fontId="6" fillId="0" borderId="0" xfId="0" applyFont="1" applyFill="1" applyAlignment="1">
      <alignment horizontal="right"/>
    </xf>
    <xf numFmtId="176" fontId="6" fillId="0" borderId="0" xfId="6" applyNumberFormat="1" applyFont="1"/>
    <xf numFmtId="0" fontId="6" fillId="0" borderId="0" xfId="0" applyFont="1" applyAlignment="1">
      <alignment vertical="center"/>
    </xf>
    <xf numFmtId="0" fontId="5" fillId="12" borderId="1" xfId="0" applyFont="1" applyFill="1" applyBorder="1" applyAlignment="1">
      <alignment horizontal="center"/>
    </xf>
    <xf numFmtId="0" fontId="5" fillId="12" borderId="1" xfId="0" applyFont="1" applyFill="1" applyBorder="1"/>
    <xf numFmtId="0" fontId="6"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176" fontId="6" fillId="0" borderId="1" xfId="5" applyNumberFormat="1" applyFont="1" applyFill="1" applyBorder="1" applyAlignment="1">
      <alignment horizontal="center" vertical="center"/>
    </xf>
    <xf numFmtId="177" fontId="6" fillId="0" borderId="1" xfId="0" applyNumberFormat="1" applyFont="1" applyBorder="1" applyAlignment="1">
      <alignment horizontal="right" vertical="center"/>
    </xf>
    <xf numFmtId="176" fontId="6" fillId="0" borderId="0" xfId="5" applyNumberFormat="1" applyFont="1" applyAlignment="1">
      <alignment horizontal="center" vertical="center"/>
    </xf>
    <xf numFmtId="176" fontId="40" fillId="0" borderId="0" xfId="5" applyNumberFormat="1" applyFont="1" applyAlignment="1">
      <alignment horizontal="center" vertical="center"/>
    </xf>
    <xf numFmtId="0" fontId="6" fillId="0" borderId="0" xfId="0" applyFont="1" applyAlignment="1">
      <alignment horizontal="center" vertical="center"/>
    </xf>
    <xf numFmtId="0" fontId="6" fillId="0" borderId="0" xfId="0" applyFont="1" applyAlignment="1">
      <alignment horizontal="right"/>
    </xf>
    <xf numFmtId="0" fontId="5" fillId="0" borderId="0" xfId="0" applyFont="1" applyBorder="1" applyAlignment="1"/>
    <xf numFmtId="177" fontId="5" fillId="0" borderId="1" xfId="0" applyNumberFormat="1" applyFont="1" applyBorder="1" applyAlignment="1">
      <alignment vertical="center"/>
    </xf>
    <xf numFmtId="176" fontId="41" fillId="0" borderId="0" xfId="5" applyNumberFormat="1" applyFont="1" applyAlignment="1">
      <alignment horizontal="center" vertical="center"/>
    </xf>
    <xf numFmtId="177" fontId="6" fillId="0" borderId="0" xfId="0" applyNumberFormat="1" applyFont="1" applyAlignment="1">
      <alignment vertical="center"/>
    </xf>
    <xf numFmtId="0" fontId="6" fillId="0" borderId="0" xfId="0" applyFont="1" applyAlignment="1">
      <alignment horizontal="left"/>
    </xf>
    <xf numFmtId="0" fontId="6" fillId="0" borderId="59" xfId="0" applyFont="1" applyBorder="1" applyAlignment="1">
      <alignment horizontal="right"/>
    </xf>
    <xf numFmtId="0" fontId="6" fillId="0" borderId="59" xfId="0" applyFont="1" applyBorder="1"/>
    <xf numFmtId="1" fontId="5" fillId="0" borderId="0" xfId="0" applyNumberFormat="1" applyFont="1" applyBorder="1" applyAlignment="1">
      <alignment vertical="center"/>
    </xf>
    <xf numFmtId="1" fontId="6" fillId="0" borderId="0" xfId="0" applyNumberFormat="1" applyFont="1" applyBorder="1" applyAlignment="1">
      <alignment vertical="center"/>
    </xf>
    <xf numFmtId="0" fontId="39" fillId="0" borderId="1" xfId="0" applyFont="1" applyBorder="1" applyAlignment="1">
      <alignment horizontal="center" vertical="center" wrapText="1"/>
    </xf>
    <xf numFmtId="43" fontId="39" fillId="0" borderId="1" xfId="5" applyFont="1" applyBorder="1" applyAlignment="1">
      <alignment horizontal="center" vertical="center" wrapText="1"/>
    </xf>
    <xf numFmtId="0" fontId="39" fillId="0" borderId="0" xfId="0" applyFont="1" applyAlignment="1">
      <alignment horizontal="center" vertical="center" wrapText="1"/>
    </xf>
    <xf numFmtId="0" fontId="0" fillId="0" borderId="1" xfId="0" applyBorder="1" applyAlignment="1">
      <alignment horizontal="center" vertical="center" wrapText="1"/>
    </xf>
    <xf numFmtId="178" fontId="1" fillId="0" borderId="1" xfId="5" applyNumberFormat="1" applyFont="1" applyBorder="1" applyAlignment="1">
      <alignment horizontal="center"/>
    </xf>
    <xf numFmtId="178" fontId="1" fillId="0" borderId="1" xfId="5" applyNumberFormat="1" applyFont="1" applyBorder="1" applyAlignment="1">
      <alignment horizontal="center" vertical="center" wrapText="1"/>
    </xf>
    <xf numFmtId="0" fontId="0" fillId="0" borderId="1" xfId="0" applyBorder="1" applyAlignment="1">
      <alignment horizontal="center"/>
    </xf>
    <xf numFmtId="0" fontId="0" fillId="0" borderId="1" xfId="0" applyFont="1" applyBorder="1" applyAlignment="1">
      <alignment horizontal="center" vertical="center" wrapText="1"/>
    </xf>
    <xf numFmtId="178" fontId="0" fillId="0" borderId="1" xfId="0" applyNumberFormat="1" applyFont="1" applyBorder="1" applyAlignment="1">
      <alignment horizontal="center" vertical="center" wrapText="1"/>
    </xf>
    <xf numFmtId="0" fontId="0" fillId="13" borderId="1" xfId="0" applyFont="1" applyFill="1" applyBorder="1" applyAlignment="1">
      <alignment horizontal="center" vertical="center" wrapText="1"/>
    </xf>
    <xf numFmtId="0" fontId="0" fillId="0" borderId="0" xfId="0" applyAlignment="1">
      <alignment horizontal="left"/>
    </xf>
    <xf numFmtId="43" fontId="1" fillId="0" borderId="0" xfId="5" applyFont="1"/>
    <xf numFmtId="43" fontId="1" fillId="0" borderId="0" xfId="5" applyFont="1" applyAlignment="1">
      <alignment horizontal="center"/>
    </xf>
    <xf numFmtId="178" fontId="1" fillId="0" borderId="0" xfId="5" applyNumberFormat="1" applyFont="1"/>
    <xf numFmtId="178" fontId="0" fillId="0" borderId="59" xfId="0" applyNumberFormat="1" applyBorder="1"/>
    <xf numFmtId="0" fontId="39" fillId="0" borderId="0" xfId="0" applyFont="1" applyAlignment="1">
      <alignment horizontal="center"/>
    </xf>
    <xf numFmtId="178" fontId="39" fillId="0" borderId="0" xfId="0" applyNumberFormat="1" applyFont="1"/>
    <xf numFmtId="0" fontId="0" fillId="0" borderId="0" xfId="0" applyAlignment="1">
      <alignment horizontal="center"/>
    </xf>
    <xf numFmtId="43" fontId="1" fillId="0" borderId="1" xfId="5" applyFont="1" applyBorder="1" applyAlignment="1">
      <alignment horizontal="center" vertical="center" wrapText="1"/>
    </xf>
    <xf numFmtId="1" fontId="0" fillId="0" borderId="1" xfId="0" applyNumberFormat="1" applyBorder="1" applyAlignment="1">
      <alignment horizontal="center"/>
    </xf>
    <xf numFmtId="3" fontId="0" fillId="0" borderId="1" xfId="0" applyNumberFormat="1" applyBorder="1"/>
    <xf numFmtId="178" fontId="1" fillId="0" borderId="1" xfId="5" applyNumberFormat="1" applyFont="1" applyBorder="1" applyAlignment="1"/>
    <xf numFmtId="178" fontId="0" fillId="0" borderId="1" xfId="0" applyNumberFormat="1" applyBorder="1"/>
    <xf numFmtId="1" fontId="0" fillId="0" borderId="0" xfId="0" applyNumberFormat="1"/>
    <xf numFmtId="43" fontId="39" fillId="0" borderId="0" xfId="5" applyFont="1"/>
    <xf numFmtId="0" fontId="43" fillId="0" borderId="0" xfId="0" applyFont="1" applyAlignment="1">
      <alignment horizontal="center"/>
    </xf>
    <xf numFmtId="0" fontId="49" fillId="0" borderId="0" xfId="0" applyFont="1" applyAlignment="1">
      <alignment textRotation="90"/>
    </xf>
    <xf numFmtId="2" fontId="49" fillId="0" borderId="0" xfId="0" applyNumberFormat="1" applyFont="1" applyAlignment="1">
      <alignment textRotation="90"/>
    </xf>
    <xf numFmtId="0" fontId="0" fillId="0" borderId="27" xfId="0" applyBorder="1"/>
    <xf numFmtId="0" fontId="0" fillId="0" borderId="65" xfId="0" applyBorder="1"/>
    <xf numFmtId="0" fontId="0" fillId="0" borderId="67" xfId="0" applyBorder="1"/>
    <xf numFmtId="0" fontId="0" fillId="0" borderId="68" xfId="0" applyBorder="1"/>
    <xf numFmtId="0" fontId="0" fillId="0" borderId="38" xfId="0" applyBorder="1"/>
    <xf numFmtId="0" fontId="39" fillId="0" borderId="0" xfId="0" applyFont="1"/>
    <xf numFmtId="4" fontId="49" fillId="0" borderId="0" xfId="0" applyNumberFormat="1" applyFont="1" applyAlignment="1">
      <alignment textRotation="90"/>
    </xf>
    <xf numFmtId="4" fontId="49" fillId="0" borderId="0" xfId="0" applyNumberFormat="1" applyFont="1" applyAlignment="1">
      <alignment horizontal="center" textRotation="90"/>
    </xf>
    <xf numFmtId="0" fontId="0" fillId="0" borderId="0" xfId="0" applyBorder="1"/>
    <xf numFmtId="0" fontId="0" fillId="0" borderId="69" xfId="0" applyBorder="1"/>
    <xf numFmtId="0" fontId="0" fillId="0" borderId="28" xfId="0" applyBorder="1"/>
    <xf numFmtId="0" fontId="31" fillId="0" borderId="0" xfId="9" applyFont="1" applyFill="1"/>
    <xf numFmtId="2" fontId="31" fillId="0" borderId="0" xfId="9" applyNumberFormat="1" applyFont="1" applyFill="1"/>
    <xf numFmtId="0" fontId="31" fillId="0" borderId="0" xfId="9" applyFont="1" applyFill="1" applyBorder="1"/>
    <xf numFmtId="2" fontId="31" fillId="0" borderId="0" xfId="9" applyNumberFormat="1" applyFont="1" applyFill="1" applyBorder="1"/>
    <xf numFmtId="0" fontId="31" fillId="0" borderId="1" xfId="8" applyFont="1" applyFill="1" applyBorder="1" applyAlignment="1">
      <alignment horizontal="center" vertical="center"/>
    </xf>
    <xf numFmtId="0" fontId="31" fillId="0" borderId="28" xfId="9" applyFont="1" applyFill="1" applyBorder="1" applyAlignment="1"/>
    <xf numFmtId="0" fontId="31" fillId="0" borderId="0" xfId="9" applyFont="1" applyFill="1" applyBorder="1" applyAlignment="1"/>
    <xf numFmtId="0" fontId="31" fillId="0" borderId="27" xfId="8" applyFont="1" applyFill="1" applyBorder="1" applyAlignment="1">
      <alignment horizontal="center" vertical="center"/>
    </xf>
    <xf numFmtId="0" fontId="31" fillId="0" borderId="74" xfId="9" applyFont="1" applyFill="1" applyBorder="1" applyAlignment="1">
      <alignment horizontal="center"/>
    </xf>
    <xf numFmtId="0" fontId="3" fillId="0" borderId="75" xfId="9" applyFont="1" applyFill="1" applyBorder="1" applyAlignment="1">
      <alignment horizontal="center"/>
    </xf>
    <xf numFmtId="0" fontId="33" fillId="0" borderId="75" xfId="9" applyFont="1" applyFill="1" applyBorder="1" applyAlignment="1">
      <alignment vertical="center"/>
    </xf>
    <xf numFmtId="0" fontId="33" fillId="0" borderId="76" xfId="9" applyFont="1" applyFill="1" applyBorder="1" applyAlignment="1">
      <alignment vertical="center"/>
    </xf>
    <xf numFmtId="0" fontId="31" fillId="0" borderId="77" xfId="9" applyFont="1" applyFill="1" applyBorder="1" applyAlignment="1">
      <alignment horizontal="center"/>
    </xf>
    <xf numFmtId="0" fontId="3" fillId="0" borderId="50" xfId="9" applyFont="1" applyFill="1" applyBorder="1" applyAlignment="1">
      <alignment horizontal="center"/>
    </xf>
    <xf numFmtId="0" fontId="33" fillId="0" borderId="0" xfId="9" applyFont="1" applyFill="1" applyBorder="1" applyAlignment="1">
      <alignment horizontal="right" vertical="center"/>
    </xf>
    <xf numFmtId="0" fontId="33" fillId="0" borderId="1" xfId="9" applyFont="1" applyFill="1" applyBorder="1" applyAlignment="1">
      <alignment horizontal="center" vertical="center"/>
    </xf>
    <xf numFmtId="0" fontId="33" fillId="0" borderId="3" xfId="9" applyFont="1" applyFill="1" applyBorder="1" applyAlignment="1">
      <alignment horizontal="center" vertical="center"/>
    </xf>
    <xf numFmtId="0" fontId="31" fillId="0" borderId="63" xfId="9" applyFont="1" applyFill="1" applyBorder="1" applyAlignment="1">
      <alignment horizontal="center"/>
    </xf>
    <xf numFmtId="0" fontId="3" fillId="0" borderId="0" xfId="9" applyFont="1" applyFill="1" applyBorder="1" applyAlignment="1">
      <alignment horizontal="center"/>
    </xf>
    <xf numFmtId="0" fontId="33" fillId="0" borderId="0" xfId="9" applyFont="1" applyFill="1" applyBorder="1" applyAlignment="1">
      <alignment horizontal="center" vertical="center"/>
    </xf>
    <xf numFmtId="0" fontId="33" fillId="0" borderId="56" xfId="9" applyFont="1" applyFill="1" applyBorder="1" applyAlignment="1">
      <alignment horizontal="center" vertical="center"/>
    </xf>
    <xf numFmtId="0" fontId="33" fillId="0" borderId="63" xfId="9" applyFont="1" applyFill="1" applyBorder="1" applyAlignment="1">
      <alignment horizontal="left"/>
    </xf>
    <xf numFmtId="0" fontId="33" fillId="0" borderId="59" xfId="9" applyFont="1" applyFill="1" applyBorder="1" applyAlignment="1">
      <alignment horizontal="left"/>
    </xf>
    <xf numFmtId="0" fontId="33" fillId="0" borderId="0" xfId="9" applyFont="1" applyFill="1" applyBorder="1" applyAlignment="1">
      <alignment horizontal="right"/>
    </xf>
    <xf numFmtId="0" fontId="33" fillId="0" borderId="59" xfId="9" applyFont="1" applyFill="1" applyBorder="1" applyAlignment="1">
      <alignment horizontal="right"/>
    </xf>
    <xf numFmtId="0" fontId="33" fillId="0" borderId="59" xfId="9" applyFont="1" applyFill="1" applyBorder="1" applyAlignment="1">
      <alignment horizontal="center"/>
    </xf>
    <xf numFmtId="0" fontId="33" fillId="0" borderId="60" xfId="9" applyFont="1" applyFill="1" applyBorder="1" applyAlignment="1">
      <alignment horizontal="center"/>
    </xf>
    <xf numFmtId="0" fontId="33" fillId="0" borderId="0" xfId="9" applyFont="1" applyFill="1" applyBorder="1" applyAlignment="1">
      <alignment horizontal="center"/>
    </xf>
    <xf numFmtId="0" fontId="31" fillId="0" borderId="74" xfId="9" applyFont="1" applyFill="1" applyBorder="1"/>
    <xf numFmtId="0" fontId="31" fillId="0" borderId="75" xfId="9" applyFont="1" applyFill="1" applyBorder="1"/>
    <xf numFmtId="0" fontId="31" fillId="0" borderId="76" xfId="9" applyFont="1" applyFill="1" applyBorder="1"/>
    <xf numFmtId="0" fontId="31" fillId="0" borderId="77" xfId="9" applyFont="1" applyFill="1" applyBorder="1"/>
    <xf numFmtId="0" fontId="31" fillId="0" borderId="50" xfId="9" applyFont="1" applyFill="1" applyBorder="1"/>
    <xf numFmtId="0" fontId="31" fillId="0" borderId="52" xfId="9" applyFont="1" applyFill="1" applyBorder="1"/>
    <xf numFmtId="0" fontId="3" fillId="0" borderId="63" xfId="9" applyFont="1" applyFill="1" applyBorder="1" applyAlignment="1" applyProtection="1">
      <alignment horizontal="left"/>
      <protection locked="0"/>
    </xf>
    <xf numFmtId="0" fontId="3" fillId="0" borderId="0" xfId="9" applyFont="1" applyFill="1" applyBorder="1" applyAlignment="1" applyProtection="1">
      <alignment horizontal="left"/>
      <protection locked="0"/>
    </xf>
    <xf numFmtId="0" fontId="31" fillId="0" borderId="59" xfId="9" applyFont="1" applyFill="1" applyBorder="1" applyProtection="1">
      <protection locked="0"/>
    </xf>
    <xf numFmtId="0" fontId="20" fillId="0" borderId="0" xfId="9" applyFont="1" applyFill="1" applyBorder="1" applyAlignment="1" applyProtection="1">
      <alignment horizontal="center"/>
      <protection locked="0"/>
    </xf>
    <xf numFmtId="0" fontId="31" fillId="0" borderId="0" xfId="9" applyFont="1" applyFill="1" applyBorder="1" applyProtection="1">
      <protection locked="0"/>
    </xf>
    <xf numFmtId="0" fontId="31" fillId="0" borderId="56" xfId="9" applyFont="1" applyFill="1" applyBorder="1"/>
    <xf numFmtId="0" fontId="32" fillId="0" borderId="63" xfId="9" applyFont="1" applyFill="1" applyBorder="1" applyProtection="1">
      <protection locked="0"/>
    </xf>
    <xf numFmtId="0" fontId="3" fillId="0" borderId="0" xfId="9" applyFont="1" applyFill="1" applyBorder="1"/>
    <xf numFmtId="0" fontId="31" fillId="0" borderId="0" xfId="9" applyFont="1" applyFill="1" applyBorder="1" applyAlignment="1" applyProtection="1">
      <alignment horizontal="justify"/>
      <protection locked="0"/>
    </xf>
    <xf numFmtId="0" fontId="3" fillId="0" borderId="63" xfId="9" applyFont="1" applyFill="1" applyBorder="1" applyProtection="1">
      <protection locked="0"/>
    </xf>
    <xf numFmtId="0" fontId="31" fillId="0" borderId="0" xfId="9" applyFont="1" applyFill="1" applyBorder="1" applyAlignment="1" applyProtection="1">
      <alignment horizontal="center"/>
      <protection locked="0"/>
    </xf>
    <xf numFmtId="0" fontId="31" fillId="0" borderId="56" xfId="9" applyFont="1" applyFill="1" applyBorder="1" applyAlignment="1" applyProtection="1">
      <alignment horizontal="center"/>
      <protection locked="0"/>
    </xf>
    <xf numFmtId="0" fontId="31" fillId="0" borderId="59" xfId="9" applyFont="1" applyFill="1" applyBorder="1" applyAlignment="1">
      <alignment horizontal="left"/>
    </xf>
    <xf numFmtId="0" fontId="31" fillId="0" borderId="59" xfId="9" applyFont="1" applyFill="1" applyBorder="1" applyAlignment="1">
      <alignment horizontal="center"/>
    </xf>
    <xf numFmtId="0" fontId="31" fillId="0" borderId="60" xfId="9" applyFont="1" applyFill="1" applyBorder="1" applyAlignment="1">
      <alignment horizontal="center"/>
    </xf>
    <xf numFmtId="0" fontId="31" fillId="0" borderId="0" xfId="9" applyFont="1" applyFill="1" applyBorder="1" applyAlignment="1">
      <alignment horizontal="center"/>
    </xf>
    <xf numFmtId="0" fontId="31" fillId="0" borderId="56" xfId="9" applyFont="1" applyFill="1" applyBorder="1" applyAlignment="1">
      <alignment horizontal="center"/>
    </xf>
    <xf numFmtId="0" fontId="3" fillId="0" borderId="59" xfId="9" applyFont="1" applyFill="1" applyBorder="1" applyAlignment="1">
      <alignment horizontal="left"/>
    </xf>
    <xf numFmtId="0" fontId="31" fillId="0" borderId="0" xfId="9" applyFont="1" applyFill="1" applyBorder="1" applyAlignment="1">
      <alignment horizontal="left"/>
    </xf>
    <xf numFmtId="0" fontId="31" fillId="0" borderId="64" xfId="9" applyFont="1" applyFill="1" applyBorder="1"/>
    <xf numFmtId="0" fontId="31" fillId="0" borderId="65" xfId="9" applyFont="1" applyFill="1" applyBorder="1" applyProtection="1">
      <protection locked="0"/>
    </xf>
    <xf numFmtId="0" fontId="31" fillId="0" borderId="66" xfId="9" applyFont="1" applyFill="1" applyBorder="1"/>
    <xf numFmtId="0" fontId="31" fillId="0" borderId="63" xfId="9" applyFont="1" applyFill="1" applyBorder="1"/>
    <xf numFmtId="0" fontId="20" fillId="0" borderId="78" xfId="9" applyFont="1" applyFill="1" applyBorder="1" applyAlignment="1">
      <alignment horizontal="center"/>
    </xf>
    <xf numFmtId="0" fontId="20" fillId="0" borderId="80" xfId="9" applyFont="1" applyFill="1" applyBorder="1" applyAlignment="1">
      <alignment horizontal="center"/>
    </xf>
    <xf numFmtId="0" fontId="20" fillId="0" borderId="78" xfId="0" applyFont="1" applyBorder="1" applyAlignment="1">
      <alignment horizontal="center"/>
    </xf>
    <xf numFmtId="0" fontId="31" fillId="0" borderId="81" xfId="9" applyFont="1" applyFill="1" applyBorder="1" applyAlignment="1">
      <alignment horizontal="center"/>
    </xf>
    <xf numFmtId="0" fontId="51" fillId="0" borderId="80" xfId="9" applyFont="1" applyFill="1" applyBorder="1" applyAlignment="1">
      <alignment horizontal="left"/>
    </xf>
    <xf numFmtId="0" fontId="20" fillId="0" borderId="82" xfId="0" applyFont="1" applyBorder="1" applyAlignment="1">
      <alignment horizontal="center"/>
    </xf>
    <xf numFmtId="0" fontId="20" fillId="0" borderId="63" xfId="9" applyFont="1" applyFill="1" applyBorder="1"/>
    <xf numFmtId="0" fontId="31" fillId="0" borderId="31" xfId="9" applyFont="1" applyFill="1" applyBorder="1"/>
    <xf numFmtId="0" fontId="31" fillId="0" borderId="83" xfId="9" applyFont="1" applyFill="1" applyBorder="1"/>
    <xf numFmtId="0" fontId="31" fillId="0" borderId="65" xfId="9" applyFont="1" applyFill="1" applyBorder="1"/>
    <xf numFmtId="0" fontId="20" fillId="0" borderId="7" xfId="9" applyFont="1" applyFill="1" applyBorder="1" applyAlignment="1">
      <alignment horizontal="center" vertical="center" wrapText="1"/>
    </xf>
    <xf numFmtId="0" fontId="20" fillId="0" borderId="8" xfId="9" applyFont="1" applyFill="1" applyBorder="1" applyAlignment="1">
      <alignment horizontal="center"/>
    </xf>
    <xf numFmtId="0" fontId="20" fillId="0" borderId="34" xfId="9" applyFont="1" applyFill="1" applyBorder="1" applyAlignment="1">
      <alignment horizontal="center"/>
    </xf>
    <xf numFmtId="0" fontId="22" fillId="0" borderId="59" xfId="9" applyFont="1" applyFill="1" applyBorder="1" applyAlignment="1">
      <alignment horizontal="center"/>
    </xf>
    <xf numFmtId="4" fontId="22" fillId="0" borderId="1" xfId="0" applyNumberFormat="1" applyFont="1" applyBorder="1"/>
    <xf numFmtId="4" fontId="22" fillId="0" borderId="3" xfId="0" applyNumberFormat="1" applyFont="1" applyBorder="1" applyAlignment="1">
      <alignment horizontal="center"/>
    </xf>
    <xf numFmtId="4" fontId="22" fillId="0" borderId="1" xfId="9" applyNumberFormat="1" applyFont="1" applyFill="1" applyBorder="1" applyAlignment="1">
      <alignment horizontal="right"/>
    </xf>
    <xf numFmtId="0" fontId="22" fillId="0" borderId="74" xfId="9" applyFont="1" applyFill="1" applyBorder="1" applyAlignment="1">
      <alignment horizontal="left"/>
    </xf>
    <xf numFmtId="0" fontId="22" fillId="0" borderId="75" xfId="9" applyFont="1" applyFill="1" applyBorder="1" applyAlignment="1">
      <alignment horizontal="left"/>
    </xf>
    <xf numFmtId="0" fontId="22" fillId="0" borderId="85" xfId="9" applyFont="1" applyFill="1" applyBorder="1" applyAlignment="1">
      <alignment horizontal="left"/>
    </xf>
    <xf numFmtId="0" fontId="22" fillId="0" borderId="68" xfId="9" applyFont="1" applyFill="1" applyBorder="1"/>
    <xf numFmtId="4" fontId="22" fillId="0" borderId="6" xfId="9" applyNumberFormat="1" applyFont="1" applyFill="1" applyBorder="1" applyAlignment="1">
      <alignment horizontal="right"/>
    </xf>
    <xf numFmtId="4" fontId="22" fillId="0" borderId="90" xfId="9" applyNumberFormat="1" applyFont="1" applyFill="1" applyBorder="1"/>
    <xf numFmtId="0" fontId="22" fillId="0" borderId="0" xfId="9" applyFont="1" applyFill="1" applyBorder="1"/>
    <xf numFmtId="0" fontId="22" fillId="0" borderId="56" xfId="9" applyFont="1" applyFill="1" applyBorder="1"/>
    <xf numFmtId="0" fontId="20" fillId="0" borderId="53" xfId="9" applyFont="1" applyFill="1" applyBorder="1"/>
    <xf numFmtId="0" fontId="22" fillId="0" borderId="54" xfId="9" applyFont="1" applyFill="1" applyBorder="1"/>
    <xf numFmtId="0" fontId="22" fillId="0" borderId="62" xfId="9" applyFont="1" applyFill="1" applyBorder="1"/>
    <xf numFmtId="0" fontId="20" fillId="0" borderId="84" xfId="9" applyFont="1" applyFill="1" applyBorder="1" applyAlignment="1">
      <alignment horizontal="center"/>
    </xf>
    <xf numFmtId="0" fontId="20" fillId="0" borderId="7" xfId="9" applyFont="1" applyFill="1" applyBorder="1" applyAlignment="1">
      <alignment horizontal="center"/>
    </xf>
    <xf numFmtId="0" fontId="22" fillId="0" borderId="1" xfId="9" applyFont="1" applyFill="1" applyBorder="1" applyAlignment="1">
      <alignment horizontal="center"/>
    </xf>
    <xf numFmtId="4" fontId="22" fillId="0" borderId="1" xfId="9" applyNumberFormat="1" applyFont="1" applyFill="1" applyBorder="1" applyAlignment="1">
      <alignment horizontal="center"/>
    </xf>
    <xf numFmtId="4" fontId="22" fillId="0" borderId="3" xfId="9" applyNumberFormat="1" applyFont="1" applyFill="1" applyBorder="1" applyAlignment="1">
      <alignment horizontal="right"/>
    </xf>
    <xf numFmtId="0" fontId="22" fillId="0" borderId="29" xfId="9" applyFont="1" applyFill="1" applyBorder="1"/>
    <xf numFmtId="0" fontId="22" fillId="0" borderId="63" xfId="9" applyFont="1" applyFill="1" applyBorder="1"/>
    <xf numFmtId="0" fontId="20" fillId="0" borderId="47" xfId="9" applyFont="1" applyFill="1" applyBorder="1" applyAlignment="1">
      <alignment horizontal="center"/>
    </xf>
    <xf numFmtId="0" fontId="20" fillId="0" borderId="7" xfId="9" applyFont="1" applyFill="1" applyBorder="1" applyAlignment="1"/>
    <xf numFmtId="165" fontId="22" fillId="0" borderId="1" xfId="0" applyNumberFormat="1" applyFont="1" applyBorder="1" applyAlignment="1">
      <alignment horizontal="center"/>
    </xf>
    <xf numFmtId="0" fontId="20" fillId="0" borderId="47" xfId="9" applyFont="1" applyFill="1" applyBorder="1" applyAlignment="1">
      <alignment horizontal="center" wrapText="1"/>
    </xf>
    <xf numFmtId="0" fontId="20" fillId="0" borderId="7" xfId="9" applyFont="1" applyFill="1" applyBorder="1" applyAlignment="1">
      <alignment horizontal="center" wrapText="1"/>
    </xf>
    <xf numFmtId="0" fontId="20" fillId="0" borderId="8" xfId="9" applyFont="1" applyFill="1" applyBorder="1" applyAlignment="1">
      <alignment horizontal="center" wrapText="1"/>
    </xf>
    <xf numFmtId="0" fontId="22" fillId="0" borderId="53" xfId="0" applyFont="1" applyBorder="1"/>
    <xf numFmtId="0" fontId="22" fillId="0" borderId="54" xfId="9" applyFont="1" applyFill="1" applyBorder="1" applyAlignment="1"/>
    <xf numFmtId="0" fontId="22" fillId="0" borderId="55" xfId="9" applyFont="1" applyFill="1" applyBorder="1" applyAlignment="1"/>
    <xf numFmtId="172" fontId="22" fillId="0" borderId="1" xfId="7" applyNumberFormat="1" applyFont="1" applyBorder="1"/>
    <xf numFmtId="9" fontId="22" fillId="0" borderId="1" xfId="9" applyNumberFormat="1" applyFont="1" applyFill="1" applyBorder="1" applyAlignment="1">
      <alignment horizontal="right"/>
    </xf>
    <xf numFmtId="0" fontId="22" fillId="0" borderId="58" xfId="9" applyFont="1" applyFill="1" applyBorder="1" applyAlignment="1"/>
    <xf numFmtId="0" fontId="22" fillId="0" borderId="31" xfId="9" applyFont="1" applyFill="1" applyBorder="1" applyAlignment="1"/>
    <xf numFmtId="0" fontId="22" fillId="0" borderId="5" xfId="9" applyFont="1" applyFill="1" applyBorder="1"/>
    <xf numFmtId="4" fontId="22" fillId="0" borderId="6" xfId="9" applyNumberFormat="1" applyFont="1" applyFill="1" applyBorder="1"/>
    <xf numFmtId="0" fontId="20" fillId="0" borderId="48" xfId="9" applyFont="1" applyFill="1" applyBorder="1" applyAlignment="1">
      <alignment horizontal="center" wrapText="1"/>
    </xf>
    <xf numFmtId="43" fontId="22" fillId="0" borderId="54" xfId="5" applyNumberFormat="1" applyFont="1" applyFill="1" applyBorder="1"/>
    <xf numFmtId="9" fontId="22" fillId="0" borderId="55" xfId="2" applyFont="1" applyFill="1" applyBorder="1"/>
    <xf numFmtId="43" fontId="22" fillId="0" borderId="3" xfId="5" applyNumberFormat="1" applyFont="1" applyFill="1" applyBorder="1"/>
    <xf numFmtId="0" fontId="22" fillId="0" borderId="74" xfId="9" applyFont="1" applyFill="1" applyBorder="1" applyAlignment="1"/>
    <xf numFmtId="0" fontId="22" fillId="0" borderId="75" xfId="9" applyFont="1" applyFill="1" applyBorder="1" applyAlignment="1"/>
    <xf numFmtId="43" fontId="22" fillId="0" borderId="75" xfId="5" applyNumberFormat="1" applyFont="1" applyFill="1" applyBorder="1"/>
    <xf numFmtId="9" fontId="22" fillId="0" borderId="85" xfId="2" applyFont="1" applyFill="1" applyBorder="1"/>
    <xf numFmtId="9" fontId="22" fillId="0" borderId="1" xfId="2" applyNumberFormat="1" applyFont="1" applyFill="1" applyBorder="1"/>
    <xf numFmtId="43" fontId="22" fillId="0" borderId="90" xfId="9" applyNumberFormat="1" applyFont="1" applyFill="1" applyBorder="1"/>
    <xf numFmtId="4" fontId="31" fillId="0" borderId="90" xfId="0" applyNumberFormat="1" applyFont="1" applyBorder="1"/>
    <xf numFmtId="0" fontId="31" fillId="0" borderId="59" xfId="9" applyFont="1" applyFill="1" applyBorder="1"/>
    <xf numFmtId="0" fontId="31" fillId="0" borderId="54" xfId="9" applyFont="1" applyFill="1" applyBorder="1"/>
    <xf numFmtId="0" fontId="31" fillId="0" borderId="62" xfId="9" applyFont="1" applyFill="1" applyBorder="1"/>
    <xf numFmtId="0" fontId="31" fillId="0" borderId="63" xfId="9" applyFont="1" applyFill="1" applyBorder="1" applyAlignment="1">
      <alignment horizontal="left"/>
    </xf>
    <xf numFmtId="0" fontId="22" fillId="0" borderId="63" xfId="9" applyFont="1" applyFill="1" applyBorder="1" applyAlignment="1">
      <alignment horizontal="left"/>
    </xf>
    <xf numFmtId="0" fontId="35" fillId="0" borderId="0" xfId="9" applyFont="1" applyFill="1" applyBorder="1" applyAlignment="1">
      <alignment horizontal="left"/>
    </xf>
    <xf numFmtId="0" fontId="19" fillId="7" borderId="1" xfId="0" applyFont="1" applyFill="1" applyBorder="1" applyAlignment="1">
      <alignment horizontal="center" vertical="center"/>
    </xf>
    <xf numFmtId="0" fontId="19" fillId="7" borderId="23" xfId="0" applyFont="1" applyFill="1" applyBorder="1" applyAlignment="1">
      <alignment horizontal="center" vertical="center"/>
    </xf>
    <xf numFmtId="0" fontId="5" fillId="2" borderId="1" xfId="3" applyFont="1" applyFill="1" applyBorder="1" applyAlignment="1">
      <alignment horizontal="center" vertical="center"/>
    </xf>
    <xf numFmtId="0" fontId="57" fillId="0" borderId="90" xfId="0" applyFont="1" applyBorder="1" applyAlignment="1">
      <alignment horizontal="center"/>
    </xf>
    <xf numFmtId="0" fontId="57" fillId="0" borderId="82" xfId="0" applyFont="1" applyBorder="1" applyAlignment="1">
      <alignment horizontal="center"/>
    </xf>
    <xf numFmtId="0" fontId="0" fillId="0" borderId="66" xfId="0" applyBorder="1"/>
    <xf numFmtId="0" fontId="58" fillId="0" borderId="82" xfId="0" applyFont="1" applyBorder="1" applyAlignment="1">
      <alignment horizontal="left" wrapText="1"/>
    </xf>
    <xf numFmtId="0" fontId="59" fillId="15" borderId="66" xfId="0" applyFont="1" applyFill="1" applyBorder="1" applyAlignment="1">
      <alignment horizontal="left"/>
    </xf>
    <xf numFmtId="0" fontId="59" fillId="15" borderId="89" xfId="0" applyFont="1" applyFill="1" applyBorder="1" applyAlignment="1">
      <alignment horizontal="left"/>
    </xf>
    <xf numFmtId="0" fontId="59" fillId="15" borderId="66" xfId="0" applyFont="1" applyFill="1" applyBorder="1" applyAlignment="1">
      <alignment horizontal="left" vertical="top" wrapText="1"/>
    </xf>
    <xf numFmtId="0" fontId="58" fillId="0" borderId="66" xfId="0" applyFont="1" applyBorder="1" applyAlignment="1">
      <alignment horizontal="center"/>
    </xf>
    <xf numFmtId="0" fontId="58" fillId="0" borderId="66" xfId="0" applyFont="1" applyBorder="1" applyAlignment="1">
      <alignment horizontal="center" wrapText="1"/>
    </xf>
    <xf numFmtId="0" fontId="59" fillId="0" borderId="56" xfId="0" applyFont="1" applyBorder="1" applyAlignment="1">
      <alignment horizontal="left"/>
    </xf>
    <xf numFmtId="0" fontId="59" fillId="0" borderId="56" xfId="0" applyFont="1" applyBorder="1" applyAlignment="1">
      <alignment horizontal="right"/>
    </xf>
    <xf numFmtId="0" fontId="59" fillId="0" borderId="56" xfId="0" applyFont="1" applyBorder="1" applyAlignment="1">
      <alignment horizontal="right" vertical="top" wrapText="1"/>
    </xf>
    <xf numFmtId="0" fontId="59" fillId="0" borderId="66" xfId="0" applyFont="1" applyBorder="1" applyAlignment="1">
      <alignment horizontal="left"/>
    </xf>
    <xf numFmtId="0" fontId="59" fillId="0" borderId="66" xfId="0" applyFont="1" applyBorder="1" applyAlignment="1">
      <alignment horizontal="left" vertical="top" wrapText="1"/>
    </xf>
    <xf numFmtId="0" fontId="0" fillId="15" borderId="66" xfId="0" applyFill="1" applyBorder="1"/>
    <xf numFmtId="0" fontId="59" fillId="13" borderId="89" xfId="0" applyFont="1" applyFill="1" applyBorder="1" applyAlignment="1">
      <alignment horizontal="left"/>
    </xf>
    <xf numFmtId="0" fontId="59" fillId="13" borderId="89" xfId="0" applyFont="1" applyFill="1" applyBorder="1" applyAlignment="1">
      <alignment horizontal="left" vertical="top" wrapText="1"/>
    </xf>
    <xf numFmtId="0" fontId="5" fillId="2" borderId="7" xfId="3" applyFont="1" applyFill="1" applyBorder="1" applyAlignment="1">
      <alignment horizontal="center"/>
    </xf>
    <xf numFmtId="0" fontId="5" fillId="2" borderId="1" xfId="3" applyFont="1" applyFill="1" applyBorder="1" applyAlignment="1">
      <alignment horizontal="center"/>
    </xf>
    <xf numFmtId="0" fontId="5" fillId="2" borderId="8" xfId="3" applyFont="1" applyFill="1" applyBorder="1" applyAlignment="1">
      <alignment horizontal="center"/>
    </xf>
    <xf numFmtId="0" fontId="5" fillId="2" borderId="3" xfId="3" applyFont="1" applyFill="1" applyBorder="1" applyAlignment="1">
      <alignment horizontal="center"/>
    </xf>
    <xf numFmtId="0" fontId="5" fillId="2" borderId="9" xfId="3" applyFont="1" applyFill="1" applyBorder="1" applyAlignment="1">
      <alignment horizontal="center"/>
    </xf>
    <xf numFmtId="0" fontId="5" fillId="2" borderId="2" xfId="3" applyFont="1" applyFill="1" applyBorder="1" applyAlignment="1">
      <alignment horizontal="center"/>
    </xf>
    <xf numFmtId="0" fontId="54" fillId="0" borderId="0" xfId="0" applyFont="1" applyAlignment="1">
      <alignment horizontal="center"/>
    </xf>
    <xf numFmtId="0" fontId="55" fillId="0" borderId="0" xfId="0" applyFont="1" applyAlignment="1">
      <alignment horizontal="center"/>
    </xf>
    <xf numFmtId="0" fontId="5" fillId="2" borderId="1" xfId="3" applyFont="1" applyFill="1" applyBorder="1" applyAlignment="1">
      <alignment horizontal="center" vertical="center"/>
    </xf>
    <xf numFmtId="0" fontId="4" fillId="0" borderId="0" xfId="3" applyFont="1" applyAlignment="1">
      <alignment horizontal="center"/>
    </xf>
    <xf numFmtId="0" fontId="39" fillId="0" borderId="0" xfId="0" applyFont="1" applyAlignment="1">
      <alignment horizontal="center"/>
    </xf>
    <xf numFmtId="0" fontId="7" fillId="3" borderId="0" xfId="0" applyFont="1" applyFill="1" applyAlignment="1">
      <alignment horizontal="right" vertical="center"/>
    </xf>
    <xf numFmtId="0" fontId="7" fillId="4" borderId="0" xfId="0" applyFont="1" applyFill="1" applyAlignment="1">
      <alignment horizontal="center" vertical="center"/>
    </xf>
    <xf numFmtId="0" fontId="8" fillId="4" borderId="10"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2" xfId="0" applyFont="1" applyFill="1" applyBorder="1" applyAlignment="1">
      <alignment horizontal="center" vertical="center"/>
    </xf>
    <xf numFmtId="0" fontId="0" fillId="0" borderId="0" xfId="0" applyFill="1" applyAlignment="1">
      <alignment horizontal="center" vertical="center"/>
    </xf>
    <xf numFmtId="0" fontId="9" fillId="3" borderId="13" xfId="0" applyFont="1" applyFill="1" applyBorder="1" applyAlignment="1">
      <alignment horizontal="center" vertical="center"/>
    </xf>
    <xf numFmtId="0" fontId="9" fillId="3" borderId="14" xfId="0" applyFont="1" applyFill="1" applyBorder="1" applyAlignment="1">
      <alignment horizontal="center" vertical="center"/>
    </xf>
    <xf numFmtId="0" fontId="19" fillId="7" borderId="23" xfId="0" applyFont="1" applyFill="1" applyBorder="1" applyAlignment="1">
      <alignment horizontal="center" vertical="center"/>
    </xf>
    <xf numFmtId="0" fontId="19" fillId="7" borderId="24" xfId="0" applyFont="1" applyFill="1" applyBorder="1" applyAlignment="1">
      <alignment horizontal="center" vertical="center" wrapText="1"/>
    </xf>
    <xf numFmtId="0" fontId="19" fillId="7" borderId="25" xfId="0" applyFont="1" applyFill="1" applyBorder="1" applyAlignment="1">
      <alignment horizontal="center" vertical="center" wrapText="1"/>
    </xf>
    <xf numFmtId="0" fontId="19" fillId="7" borderId="34" xfId="0" applyFont="1" applyFill="1" applyBorder="1" applyAlignment="1">
      <alignment horizontal="center" vertical="center" wrapText="1"/>
    </xf>
    <xf numFmtId="0" fontId="19" fillId="7" borderId="35" xfId="0" applyFont="1" applyFill="1" applyBorder="1" applyAlignment="1">
      <alignment horizontal="center" vertical="center" wrapText="1"/>
    </xf>
    <xf numFmtId="0" fontId="19" fillId="7" borderId="30" xfId="0" applyFont="1" applyFill="1" applyBorder="1" applyAlignment="1">
      <alignment horizontal="center" vertical="center"/>
    </xf>
    <xf numFmtId="0" fontId="19" fillId="7" borderId="31" xfId="0" applyFont="1" applyFill="1" applyBorder="1" applyAlignment="1">
      <alignment horizontal="center" vertical="center"/>
    </xf>
    <xf numFmtId="0" fontId="19" fillId="7" borderId="32" xfId="0" applyFont="1" applyFill="1" applyBorder="1" applyAlignment="1">
      <alignment horizontal="center" vertical="center"/>
    </xf>
    <xf numFmtId="0" fontId="19" fillId="7" borderId="1" xfId="0" applyFont="1" applyFill="1" applyBorder="1" applyAlignment="1">
      <alignment horizontal="center" vertical="center"/>
    </xf>
    <xf numFmtId="0" fontId="11" fillId="4" borderId="0" xfId="4" applyNumberFormat="1" applyFont="1" applyFill="1" applyAlignment="1" applyProtection="1">
      <alignment horizontal="center" vertical="center"/>
    </xf>
    <xf numFmtId="0" fontId="12" fillId="14" borderId="0" xfId="0" applyFont="1" applyFill="1" applyAlignment="1">
      <alignment horizontal="center" vertical="center"/>
    </xf>
    <xf numFmtId="164" fontId="13" fillId="0" borderId="0" xfId="0" applyNumberFormat="1" applyFont="1" applyFill="1" applyBorder="1" applyAlignment="1">
      <alignment horizontal="center" vertical="center"/>
    </xf>
    <xf numFmtId="164" fontId="13" fillId="0" borderId="0" xfId="0" applyNumberFormat="1" applyFont="1" applyAlignment="1">
      <alignment horizontal="center" vertical="center"/>
    </xf>
    <xf numFmtId="0" fontId="17" fillId="14" borderId="16" xfId="0" applyFont="1" applyFill="1" applyBorder="1" applyAlignment="1">
      <alignment horizontal="center" vertical="center"/>
    </xf>
    <xf numFmtId="0" fontId="19" fillId="7" borderId="41" xfId="0" applyFont="1" applyFill="1" applyBorder="1" applyAlignment="1">
      <alignment horizontal="center" vertical="center"/>
    </xf>
    <xf numFmtId="0" fontId="19" fillId="7" borderId="45" xfId="0" applyFont="1" applyFill="1" applyBorder="1" applyAlignment="1">
      <alignment horizontal="center" vertical="center"/>
    </xf>
    <xf numFmtId="168" fontId="24" fillId="3" borderId="9" xfId="0" applyNumberFormat="1" applyFont="1" applyFill="1" applyBorder="1" applyAlignment="1">
      <alignment vertical="center" wrapText="1"/>
    </xf>
    <xf numFmtId="168" fontId="24" fillId="0" borderId="2" xfId="0" applyNumberFormat="1" applyFont="1" applyBorder="1" applyAlignment="1">
      <alignment vertical="center" wrapText="1"/>
    </xf>
    <xf numFmtId="168" fontId="24" fillId="3" borderId="7" xfId="0" applyNumberFormat="1" applyFont="1" applyFill="1" applyBorder="1" applyAlignment="1">
      <alignment vertical="center" wrapText="1"/>
    </xf>
    <xf numFmtId="168" fontId="24" fillId="0" borderId="1" xfId="0" applyNumberFormat="1" applyFont="1" applyBorder="1" applyAlignment="1">
      <alignment vertical="center" wrapText="1"/>
    </xf>
    <xf numFmtId="3" fontId="24" fillId="3" borderId="7" xfId="0" applyNumberFormat="1" applyFont="1" applyFill="1" applyBorder="1" applyAlignment="1">
      <alignment vertical="center" wrapText="1"/>
    </xf>
    <xf numFmtId="0" fontId="24" fillId="0" borderId="1" xfId="0" applyFont="1" applyBorder="1" applyAlignment="1">
      <alignment vertical="center" wrapText="1"/>
    </xf>
    <xf numFmtId="165" fontId="25" fillId="3" borderId="7" xfId="0" applyNumberFormat="1" applyFont="1" applyFill="1" applyBorder="1" applyAlignment="1">
      <alignment horizontal="center" vertical="center" wrapText="1"/>
    </xf>
    <xf numFmtId="165" fontId="25" fillId="3" borderId="1" xfId="0" applyNumberFormat="1" applyFont="1" applyFill="1" applyBorder="1" applyAlignment="1">
      <alignment horizontal="center" vertical="center" wrapText="1"/>
    </xf>
    <xf numFmtId="165" fontId="24" fillId="8" borderId="7" xfId="0" applyNumberFormat="1" applyFont="1" applyFill="1" applyBorder="1" applyAlignment="1">
      <alignment vertical="center" wrapText="1"/>
    </xf>
    <xf numFmtId="165" fontId="24" fillId="8" borderId="1" xfId="0" applyNumberFormat="1" applyFont="1" applyFill="1" applyBorder="1" applyAlignment="1">
      <alignment vertical="center" wrapText="1"/>
    </xf>
    <xf numFmtId="165" fontId="19" fillId="0" borderId="7" xfId="0" applyNumberFormat="1" applyFont="1" applyBorder="1" applyAlignment="1">
      <alignment horizontal="center" vertical="center" wrapText="1"/>
    </xf>
    <xf numFmtId="165" fontId="19" fillId="0" borderId="1" xfId="0" applyNumberFormat="1" applyFont="1" applyBorder="1" applyAlignment="1">
      <alignment horizontal="center" vertical="center" wrapText="1"/>
    </xf>
    <xf numFmtId="165" fontId="24" fillId="8" borderId="7" xfId="0" applyNumberFormat="1" applyFont="1" applyFill="1" applyBorder="1" applyAlignment="1">
      <alignment horizontal="center" vertical="center" wrapText="1"/>
    </xf>
    <xf numFmtId="165" fontId="24" fillId="8" borderId="1" xfId="0" applyNumberFormat="1" applyFont="1" applyFill="1" applyBorder="1" applyAlignment="1">
      <alignment horizontal="center" vertical="center" wrapText="1"/>
    </xf>
    <xf numFmtId="165" fontId="26" fillId="0" borderId="7" xfId="0" applyNumberFormat="1" applyFont="1" applyBorder="1" applyAlignment="1">
      <alignment horizontal="center" vertical="center" wrapText="1"/>
    </xf>
    <xf numFmtId="165" fontId="26" fillId="0" borderId="1" xfId="0" applyNumberFormat="1" applyFont="1" applyBorder="1" applyAlignment="1">
      <alignment horizontal="center" vertical="center" wrapText="1"/>
    </xf>
    <xf numFmtId="0" fontId="18" fillId="7" borderId="40" xfId="0" applyFont="1" applyFill="1" applyBorder="1" applyAlignment="1">
      <alignment horizontal="center" vertical="center"/>
    </xf>
    <xf numFmtId="0" fontId="18" fillId="7" borderId="42" xfId="0" applyFont="1" applyFill="1" applyBorder="1" applyAlignment="1">
      <alignment horizontal="center" vertical="center"/>
    </xf>
    <xf numFmtId="0" fontId="18" fillId="7" borderId="29" xfId="0" applyFont="1" applyFill="1" applyBorder="1" applyAlignment="1">
      <alignment horizontal="center" vertical="center"/>
    </xf>
    <xf numFmtId="0" fontId="18" fillId="7" borderId="43" xfId="0" applyFont="1" applyFill="1" applyBorder="1" applyAlignment="1">
      <alignment horizontal="center" vertical="center"/>
    </xf>
    <xf numFmtId="0" fontId="19" fillId="7" borderId="34" xfId="0" applyFont="1" applyFill="1" applyBorder="1" applyAlignment="1">
      <alignment horizontal="center" vertical="center"/>
    </xf>
    <xf numFmtId="0" fontId="19" fillId="7" borderId="37" xfId="0" applyFont="1" applyFill="1" applyBorder="1" applyAlignment="1">
      <alignment horizontal="center" vertical="center"/>
    </xf>
    <xf numFmtId="167" fontId="20" fillId="7" borderId="29" xfId="0" applyNumberFormat="1" applyFont="1" applyFill="1" applyBorder="1" applyAlignment="1">
      <alignment horizontal="center" vertical="center"/>
    </xf>
    <xf numFmtId="0" fontId="20" fillId="7" borderId="43" xfId="0" applyFont="1" applyFill="1" applyBorder="1" applyAlignment="1">
      <alignment horizontal="center" vertical="center"/>
    </xf>
    <xf numFmtId="0" fontId="19" fillId="7" borderId="1" xfId="0" applyFont="1" applyFill="1" applyBorder="1" applyAlignment="1">
      <alignment horizontal="center" vertical="center" wrapText="1"/>
    </xf>
    <xf numFmtId="0" fontId="19" fillId="7" borderId="29" xfId="0" applyFont="1" applyFill="1" applyBorder="1" applyAlignment="1">
      <alignment horizontal="center" vertical="center" wrapText="1"/>
    </xf>
    <xf numFmtId="0" fontId="19" fillId="7" borderId="33" xfId="0" applyFont="1" applyFill="1" applyBorder="1" applyAlignment="1">
      <alignment horizontal="center" vertical="center" wrapText="1"/>
    </xf>
    <xf numFmtId="0" fontId="18" fillId="7" borderId="17" xfId="0" applyFont="1" applyFill="1" applyBorder="1" applyAlignment="1">
      <alignment horizontal="center" vertical="center"/>
    </xf>
    <xf numFmtId="0" fontId="18" fillId="7" borderId="18" xfId="0" applyFont="1" applyFill="1" applyBorder="1" applyAlignment="1">
      <alignment horizontal="center" vertical="center"/>
    </xf>
    <xf numFmtId="0" fontId="18" fillId="7" borderId="26" xfId="0" applyFont="1" applyFill="1" applyBorder="1" applyAlignment="1">
      <alignment horizontal="center" vertical="center"/>
    </xf>
    <xf numFmtId="0" fontId="18" fillId="7" borderId="27" xfId="0" applyFont="1" applyFill="1" applyBorder="1" applyAlignment="1">
      <alignment horizontal="center" vertical="center"/>
    </xf>
    <xf numFmtId="0" fontId="18" fillId="7" borderId="36" xfId="0" applyFont="1" applyFill="1" applyBorder="1" applyAlignment="1">
      <alignment horizontal="center" vertical="center"/>
    </xf>
    <xf numFmtId="0" fontId="18" fillId="7" borderId="37" xfId="0" applyFont="1" applyFill="1" applyBorder="1" applyAlignment="1">
      <alignment horizontal="center" vertical="center"/>
    </xf>
    <xf numFmtId="0" fontId="19" fillId="7" borderId="19" xfId="0" applyFont="1" applyFill="1" applyBorder="1" applyAlignment="1">
      <alignment horizontal="center" vertical="center"/>
    </xf>
    <xf numFmtId="0" fontId="19" fillId="7" borderId="28" xfId="0" applyFont="1" applyFill="1" applyBorder="1" applyAlignment="1">
      <alignment horizontal="center" vertical="center"/>
    </xf>
    <xf numFmtId="168" fontId="24" fillId="3" borderId="2" xfId="0" applyNumberFormat="1" applyFont="1" applyFill="1" applyBorder="1" applyAlignment="1">
      <alignment vertical="center" wrapText="1"/>
    </xf>
    <xf numFmtId="168" fontId="24" fillId="3" borderId="4" xfId="0" applyNumberFormat="1" applyFont="1" applyFill="1" applyBorder="1" applyAlignment="1">
      <alignment vertical="center" wrapText="1"/>
    </xf>
    <xf numFmtId="168" fontId="24" fillId="3" borderId="1" xfId="0" applyNumberFormat="1" applyFont="1" applyFill="1" applyBorder="1" applyAlignment="1">
      <alignment vertical="center" wrapText="1"/>
    </xf>
    <xf numFmtId="168" fontId="24" fillId="3" borderId="5" xfId="0" applyNumberFormat="1" applyFont="1" applyFill="1" applyBorder="1" applyAlignment="1">
      <alignment vertical="center" wrapText="1"/>
    </xf>
    <xf numFmtId="3" fontId="24" fillId="3" borderId="1" xfId="0" applyNumberFormat="1" applyFont="1" applyFill="1" applyBorder="1" applyAlignment="1">
      <alignment vertical="center" wrapText="1"/>
    </xf>
    <xf numFmtId="3" fontId="24" fillId="3" borderId="5" xfId="0" applyNumberFormat="1" applyFont="1" applyFill="1" applyBorder="1" applyAlignment="1">
      <alignment vertical="center" wrapText="1"/>
    </xf>
    <xf numFmtId="165" fontId="25" fillId="3" borderId="5" xfId="0" applyNumberFormat="1" applyFont="1" applyFill="1" applyBorder="1" applyAlignment="1">
      <alignment horizontal="center" vertical="center" wrapText="1"/>
    </xf>
    <xf numFmtId="165" fontId="24" fillId="8" borderId="5" xfId="0" applyNumberFormat="1" applyFont="1" applyFill="1" applyBorder="1" applyAlignment="1">
      <alignment vertical="center" wrapText="1"/>
    </xf>
    <xf numFmtId="165" fontId="19" fillId="0" borderId="5" xfId="0" applyNumberFormat="1" applyFont="1" applyBorder="1" applyAlignment="1">
      <alignment horizontal="center" vertical="center" wrapText="1"/>
    </xf>
    <xf numFmtId="4" fontId="19" fillId="3" borderId="7" xfId="0" applyNumberFormat="1" applyFont="1" applyFill="1" applyBorder="1" applyAlignment="1">
      <alignment horizontal="center" vertical="center" wrapText="1"/>
    </xf>
    <xf numFmtId="4" fontId="19" fillId="11" borderId="1" xfId="0" applyNumberFormat="1" applyFont="1" applyFill="1" applyBorder="1" applyAlignment="1">
      <alignment horizontal="center" vertical="center" wrapText="1"/>
    </xf>
    <xf numFmtId="3" fontId="19" fillId="3" borderId="8" xfId="0" applyNumberFormat="1" applyFont="1" applyFill="1" applyBorder="1" applyAlignment="1">
      <alignment horizontal="center" vertical="center" wrapText="1"/>
    </xf>
    <xf numFmtId="0" fontId="19" fillId="11" borderId="3" xfId="0" applyFont="1" applyFill="1" applyBorder="1" applyAlignment="1">
      <alignment horizontal="center" vertical="center" wrapText="1"/>
    </xf>
    <xf numFmtId="4" fontId="19" fillId="3" borderId="1" xfId="0" applyNumberFormat="1" applyFont="1" applyFill="1" applyBorder="1" applyAlignment="1">
      <alignment horizontal="center" vertical="center" wrapText="1"/>
    </xf>
    <xf numFmtId="3" fontId="19" fillId="3" borderId="3" xfId="0" applyNumberFormat="1" applyFont="1" applyFill="1" applyBorder="1" applyAlignment="1">
      <alignment horizontal="center" vertical="center" wrapText="1"/>
    </xf>
    <xf numFmtId="165" fontId="24" fillId="8" borderId="5" xfId="0" applyNumberFormat="1" applyFont="1" applyFill="1" applyBorder="1" applyAlignment="1">
      <alignment horizontal="center" vertical="center" wrapText="1"/>
    </xf>
    <xf numFmtId="165" fontId="26" fillId="0" borderId="5" xfId="0" applyNumberFormat="1" applyFont="1" applyBorder="1" applyAlignment="1">
      <alignment horizontal="center" vertical="center" wrapText="1"/>
    </xf>
    <xf numFmtId="4" fontId="19" fillId="11" borderId="5" xfId="0" applyNumberFormat="1" applyFont="1" applyFill="1" applyBorder="1" applyAlignment="1">
      <alignment horizontal="center" vertical="center" wrapText="1"/>
    </xf>
    <xf numFmtId="0" fontId="19" fillId="11" borderId="6" xfId="0" applyFont="1" applyFill="1" applyBorder="1" applyAlignment="1">
      <alignment horizontal="center" vertical="center" wrapText="1"/>
    </xf>
    <xf numFmtId="0" fontId="31" fillId="0" borderId="46" xfId="0" applyFont="1" applyFill="1" applyBorder="1" applyAlignment="1">
      <alignment horizontal="center"/>
    </xf>
    <xf numFmtId="0" fontId="31" fillId="0" borderId="47" xfId="0" applyFont="1" applyBorder="1"/>
    <xf numFmtId="0" fontId="31" fillId="0" borderId="48" xfId="0" applyFont="1" applyBorder="1"/>
    <xf numFmtId="0" fontId="22" fillId="0" borderId="49" xfId="0" applyFont="1" applyBorder="1" applyAlignment="1">
      <alignment horizontal="center"/>
    </xf>
    <xf numFmtId="0" fontId="31" fillId="0" borderId="50" xfId="0" applyFont="1" applyBorder="1"/>
    <xf numFmtId="0" fontId="31" fillId="0" borderId="51" xfId="0" applyFont="1" applyBorder="1"/>
    <xf numFmtId="0" fontId="31" fillId="0" borderId="49" xfId="0" applyFont="1" applyFill="1" applyBorder="1" applyAlignment="1">
      <alignment horizontal="center"/>
    </xf>
    <xf numFmtId="0" fontId="31" fillId="0" borderId="52" xfId="0" applyFont="1" applyBorder="1"/>
    <xf numFmtId="0" fontId="31" fillId="0" borderId="28" xfId="0" applyFont="1" applyBorder="1"/>
    <xf numFmtId="0" fontId="31" fillId="0" borderId="0" xfId="0" applyFont="1" applyBorder="1"/>
    <xf numFmtId="0" fontId="31" fillId="0" borderId="56" xfId="0" applyFont="1" applyBorder="1"/>
    <xf numFmtId="0" fontId="31" fillId="0" borderId="34" xfId="0" applyFont="1" applyBorder="1"/>
    <xf numFmtId="0" fontId="31" fillId="0" borderId="59" xfId="0" applyFont="1" applyBorder="1"/>
    <xf numFmtId="0" fontId="31" fillId="0" borderId="60" xfId="0" applyFont="1" applyBorder="1"/>
    <xf numFmtId="0" fontId="31" fillId="0" borderId="53" xfId="0" applyFont="1" applyFill="1" applyBorder="1" applyAlignment="1">
      <alignment horizontal="center"/>
    </xf>
    <xf numFmtId="0" fontId="31" fillId="0" borderId="54" xfId="0" applyFont="1" applyBorder="1"/>
    <xf numFmtId="0" fontId="31" fillId="0" borderId="55" xfId="0" applyFont="1" applyBorder="1"/>
    <xf numFmtId="0" fontId="3" fillId="0" borderId="28" xfId="0" applyFont="1" applyBorder="1" applyAlignment="1">
      <alignment horizontal="center"/>
    </xf>
    <xf numFmtId="0" fontId="31" fillId="0" borderId="27" xfId="0" applyFont="1" applyBorder="1"/>
    <xf numFmtId="0" fontId="31" fillId="0" borderId="57" xfId="0" applyFont="1" applyFill="1" applyBorder="1" applyAlignment="1">
      <alignment horizontal="center"/>
    </xf>
    <xf numFmtId="0" fontId="31" fillId="0" borderId="55" xfId="0" applyFont="1" applyFill="1" applyBorder="1" applyAlignment="1">
      <alignment horizontal="center"/>
    </xf>
    <xf numFmtId="0" fontId="32" fillId="0" borderId="28" xfId="0" applyFont="1" applyBorder="1" applyAlignment="1">
      <alignment horizontal="center"/>
    </xf>
    <xf numFmtId="0" fontId="33" fillId="0" borderId="58" xfId="0" applyFont="1" applyFill="1" applyBorder="1" applyAlignment="1">
      <alignment horizontal="center"/>
    </xf>
    <xf numFmtId="0" fontId="31" fillId="0" borderId="31" xfId="0" applyFont="1" applyBorder="1"/>
    <xf numFmtId="0" fontId="31" fillId="0" borderId="61" xfId="0" applyFont="1" applyBorder="1"/>
    <xf numFmtId="0" fontId="33" fillId="0" borderId="31" xfId="0" applyFont="1" applyFill="1" applyBorder="1" applyAlignment="1">
      <alignment horizontal="center"/>
    </xf>
    <xf numFmtId="0" fontId="33" fillId="0" borderId="32" xfId="0" applyFont="1" applyFill="1" applyBorder="1" applyAlignment="1">
      <alignment horizontal="center"/>
    </xf>
    <xf numFmtId="0" fontId="31" fillId="0" borderId="37" xfId="0" applyFont="1" applyBorder="1"/>
    <xf numFmtId="0" fontId="32" fillId="0" borderId="34" xfId="0" applyFont="1" applyBorder="1" applyAlignment="1">
      <alignment horizontal="center"/>
    </xf>
    <xf numFmtId="0" fontId="32" fillId="0" borderId="54" xfId="0" applyFont="1" applyFill="1" applyBorder="1" applyAlignment="1">
      <alignment horizontal="left"/>
    </xf>
    <xf numFmtId="0" fontId="32" fillId="0" borderId="62" xfId="0" applyFont="1" applyFill="1" applyBorder="1" applyAlignment="1">
      <alignment horizontal="left"/>
    </xf>
    <xf numFmtId="0" fontId="3" fillId="2" borderId="53" xfId="0" applyFont="1" applyFill="1" applyBorder="1" applyAlignment="1">
      <alignment horizontal="right" vertical="center"/>
    </xf>
    <xf numFmtId="0" fontId="0" fillId="0" borderId="54" xfId="0" applyBorder="1"/>
    <xf numFmtId="171" fontId="3" fillId="2" borderId="54" xfId="0" quotePrefix="1" applyNumberFormat="1" applyFont="1" applyFill="1" applyBorder="1" applyAlignment="1">
      <alignment horizontal="center" vertical="center"/>
    </xf>
    <xf numFmtId="0" fontId="3" fillId="2" borderId="54" xfId="0" applyFont="1" applyFill="1" applyBorder="1" applyAlignment="1">
      <alignment horizontal="center" vertical="center"/>
    </xf>
    <xf numFmtId="0" fontId="0" fillId="0" borderId="62" xfId="0" applyBorder="1"/>
    <xf numFmtId="0" fontId="3" fillId="0" borderId="59" xfId="0" applyFont="1" applyBorder="1" applyAlignment="1">
      <alignment horizontal="left" vertical="center"/>
    </xf>
    <xf numFmtId="0" fontId="35" fillId="0" borderId="31" xfId="0" applyFont="1" applyBorder="1" applyAlignment="1">
      <alignment horizontal="center"/>
    </xf>
    <xf numFmtId="0" fontId="32" fillId="0" borderId="63" xfId="0" applyFont="1" applyBorder="1" applyAlignment="1">
      <alignment horizontal="left"/>
    </xf>
    <xf numFmtId="0" fontId="0" fillId="0" borderId="0" xfId="0" applyBorder="1"/>
    <xf numFmtId="0" fontId="3" fillId="0" borderId="0" xfId="0" quotePrefix="1" applyFont="1" applyBorder="1" applyAlignment="1">
      <alignment horizontal="left" vertical="center"/>
    </xf>
    <xf numFmtId="0" fontId="3" fillId="0" borderId="0" xfId="0" applyFont="1" applyBorder="1" applyAlignment="1">
      <alignment horizontal="left" vertical="center"/>
    </xf>
    <xf numFmtId="0" fontId="3" fillId="0" borderId="31" xfId="0" applyFont="1" applyBorder="1" applyAlignment="1">
      <alignment vertical="center"/>
    </xf>
    <xf numFmtId="0" fontId="3" fillId="0" borderId="59" xfId="0" applyFont="1" applyBorder="1" applyAlignment="1" applyProtection="1">
      <alignment vertical="center"/>
      <protection locked="0"/>
    </xf>
    <xf numFmtId="0" fontId="31" fillId="0" borderId="30" xfId="0" applyFont="1" applyBorder="1" applyAlignment="1" applyProtection="1">
      <alignment horizontal="justify" vertical="justify" wrapText="1"/>
      <protection locked="0"/>
    </xf>
    <xf numFmtId="0" fontId="0" fillId="0" borderId="31" xfId="0" applyBorder="1"/>
    <xf numFmtId="0" fontId="0" fillId="0" borderId="32" xfId="0" applyBorder="1"/>
    <xf numFmtId="0" fontId="0" fillId="0" borderId="34" xfId="0" applyBorder="1"/>
    <xf numFmtId="0" fontId="0" fillId="0" borderId="59" xfId="0" applyBorder="1"/>
    <xf numFmtId="0" fontId="0" fillId="0" borderId="37" xfId="0" applyBorder="1"/>
    <xf numFmtId="0" fontId="35" fillId="0" borderId="31" xfId="0" applyFont="1" applyBorder="1" applyAlignment="1">
      <alignment horizontal="center" vertical="top"/>
    </xf>
    <xf numFmtId="0" fontId="22" fillId="0" borderId="59" xfId="0" applyFont="1" applyBorder="1" applyAlignment="1" applyProtection="1">
      <alignment horizontal="left" vertical="center" wrapText="1"/>
      <protection locked="0"/>
    </xf>
    <xf numFmtId="0" fontId="31" fillId="0" borderId="54" xfId="0" applyFont="1" applyBorder="1" applyAlignment="1" applyProtection="1">
      <alignment horizontal="center"/>
      <protection locked="0"/>
    </xf>
    <xf numFmtId="0" fontId="31" fillId="0" borderId="31" xfId="0" applyFont="1" applyBorder="1" applyAlignment="1">
      <alignment horizontal="center"/>
    </xf>
    <xf numFmtId="0" fontId="31" fillId="0" borderId="59" xfId="0" applyFont="1" applyBorder="1" applyAlignment="1" applyProtection="1">
      <alignment horizontal="center"/>
      <protection locked="0"/>
    </xf>
    <xf numFmtId="0" fontId="31" fillId="0" borderId="0" xfId="0" applyFont="1" applyBorder="1" applyAlignment="1">
      <alignment horizontal="center"/>
    </xf>
    <xf numFmtId="172" fontId="31" fillId="0" borderId="59" xfId="0" applyNumberFormat="1" applyFont="1" applyBorder="1" applyAlignment="1">
      <alignment horizontal="center" vertical="center"/>
    </xf>
    <xf numFmtId="172" fontId="31" fillId="0" borderId="54" xfId="0" applyNumberFormat="1" applyFont="1" applyBorder="1" applyAlignment="1">
      <alignment horizontal="center" vertical="center"/>
    </xf>
    <xf numFmtId="172" fontId="6" fillId="0" borderId="54" xfId="1" applyNumberFormat="1" applyFont="1" applyBorder="1" applyAlignment="1">
      <alignment horizontal="center"/>
    </xf>
    <xf numFmtId="172" fontId="3" fillId="0" borderId="31" xfId="0" applyNumberFormat="1" applyFont="1" applyBorder="1" applyAlignment="1">
      <alignment horizontal="center" vertical="center"/>
    </xf>
    <xf numFmtId="0" fontId="31" fillId="0" borderId="30" xfId="0" quotePrefix="1" applyFont="1" applyBorder="1" applyAlignment="1">
      <alignment horizontal="left" vertical="center" wrapText="1"/>
    </xf>
    <xf numFmtId="0" fontId="31" fillId="0" borderId="31" xfId="0" quotePrefix="1" applyFont="1" applyBorder="1" applyAlignment="1">
      <alignment horizontal="left" vertical="center" wrapText="1"/>
    </xf>
    <xf numFmtId="0" fontId="31" fillId="0" borderId="32" xfId="0" quotePrefix="1" applyFont="1" applyBorder="1" applyAlignment="1">
      <alignment horizontal="left" vertical="center" wrapText="1"/>
    </xf>
    <xf numFmtId="0" fontId="31" fillId="0" borderId="34" xfId="0" quotePrefix="1" applyFont="1" applyBorder="1" applyAlignment="1">
      <alignment horizontal="left" vertical="center" wrapText="1"/>
    </xf>
    <xf numFmtId="0" fontId="31" fillId="0" borderId="59" xfId="0" quotePrefix="1" applyFont="1" applyBorder="1" applyAlignment="1">
      <alignment horizontal="left" vertical="center" wrapText="1"/>
    </xf>
    <xf numFmtId="0" fontId="31" fillId="0" borderId="37" xfId="0" quotePrefix="1" applyFont="1" applyBorder="1" applyAlignment="1">
      <alignment horizontal="left" vertical="center" wrapText="1"/>
    </xf>
    <xf numFmtId="0" fontId="31" fillId="0" borderId="54" xfId="0" applyFont="1" applyBorder="1" applyAlignment="1">
      <alignment horizontal="left"/>
    </xf>
    <xf numFmtId="0" fontId="3" fillId="0" borderId="0" xfId="0" applyFont="1" applyBorder="1" applyAlignment="1">
      <alignment vertical="center"/>
    </xf>
    <xf numFmtId="0" fontId="35" fillId="0" borderId="54" xfId="0" applyFont="1" applyBorder="1" applyAlignment="1">
      <alignment horizontal="right" vertical="top"/>
    </xf>
    <xf numFmtId="0" fontId="3" fillId="2" borderId="57" xfId="0" applyFont="1" applyFill="1" applyBorder="1" applyAlignment="1">
      <alignment horizontal="center" vertical="center"/>
    </xf>
    <xf numFmtId="0" fontId="0" fillId="0" borderId="55" xfId="0" applyBorder="1"/>
    <xf numFmtId="0" fontId="3" fillId="0" borderId="0" xfId="0" applyFont="1" applyBorder="1" applyAlignment="1">
      <alignment horizontal="left" vertical="top"/>
    </xf>
    <xf numFmtId="172" fontId="5" fillId="0" borderId="54" xfId="1" applyNumberFormat="1" applyFont="1" applyBorder="1" applyAlignment="1">
      <alignment horizontal="center"/>
    </xf>
    <xf numFmtId="0" fontId="31" fillId="0" borderId="59" xfId="0" applyFont="1" applyBorder="1" applyAlignment="1">
      <alignment horizontal="center" vertical="top"/>
    </xf>
    <xf numFmtId="174" fontId="31" fillId="0" borderId="59" xfId="0" applyNumberFormat="1" applyFont="1" applyFill="1" applyBorder="1" applyAlignment="1" applyProtection="1">
      <alignment horizontal="center" vertical="top"/>
      <protection locked="0"/>
    </xf>
    <xf numFmtId="0" fontId="31" fillId="0" borderId="59" xfId="0" applyFont="1" applyBorder="1" applyAlignment="1" applyProtection="1">
      <alignment horizontal="center" vertical="top"/>
      <protection locked="0"/>
    </xf>
    <xf numFmtId="0" fontId="31" fillId="0" borderId="0" xfId="0" applyFont="1" applyBorder="1" applyAlignment="1" applyProtection="1">
      <alignment horizontal="justify" vertical="top" wrapText="1"/>
      <protection locked="0"/>
    </xf>
    <xf numFmtId="0" fontId="31" fillId="0" borderId="56" xfId="0" applyFont="1" applyBorder="1" applyAlignment="1" applyProtection="1">
      <alignment horizontal="justify" vertical="top" wrapText="1"/>
      <protection locked="0"/>
    </xf>
    <xf numFmtId="0" fontId="31" fillId="0" borderId="0" xfId="0" applyFont="1" applyBorder="1" applyAlignment="1">
      <alignment horizontal="justify" wrapText="1"/>
    </xf>
    <xf numFmtId="174" fontId="31" fillId="0" borderId="59" xfId="0" applyNumberFormat="1" applyFont="1" applyBorder="1" applyAlignment="1">
      <alignment horizontal="center"/>
    </xf>
    <xf numFmtId="0" fontId="31" fillId="0" borderId="0" xfId="0" applyFont="1" applyBorder="1" applyAlignment="1" applyProtection="1">
      <alignment horizontal="center"/>
      <protection locked="0"/>
    </xf>
    <xf numFmtId="0" fontId="32" fillId="0" borderId="31" xfId="0" applyFont="1" applyBorder="1" applyAlignment="1">
      <alignment horizontal="center"/>
    </xf>
    <xf numFmtId="0" fontId="33" fillId="0" borderId="0" xfId="0" applyFont="1" applyBorder="1" applyAlignment="1">
      <alignment horizontal="center"/>
    </xf>
    <xf numFmtId="0" fontId="33" fillId="0" borderId="0" xfId="0" applyFont="1" applyBorder="1" applyAlignment="1">
      <alignment horizontal="center" vertical="top"/>
    </xf>
    <xf numFmtId="0" fontId="35" fillId="0" borderId="63" xfId="0" applyFont="1" applyBorder="1"/>
    <xf numFmtId="0" fontId="35" fillId="0" borderId="59" xfId="0" applyFont="1" applyFill="1" applyBorder="1" applyAlignment="1"/>
    <xf numFmtId="0" fontId="38" fillId="0" borderId="0" xfId="0" applyFont="1" applyBorder="1"/>
    <xf numFmtId="0" fontId="32" fillId="0" borderId="0" xfId="0" applyNumberFormat="1" applyFont="1" applyFill="1" applyBorder="1" applyAlignment="1">
      <alignment horizontal="center"/>
    </xf>
    <xf numFmtId="0" fontId="33" fillId="0" borderId="0" xfId="0" applyFont="1" applyFill="1" applyBorder="1" applyAlignment="1">
      <alignment horizontal="center" vertical="top"/>
    </xf>
    <xf numFmtId="0" fontId="4" fillId="0" borderId="0" xfId="0" applyFont="1" applyAlignment="1">
      <alignment horizontal="center"/>
    </xf>
    <xf numFmtId="0" fontId="53" fillId="0" borderId="0" xfId="0" applyFont="1" applyAlignment="1">
      <alignment horizontal="center"/>
    </xf>
    <xf numFmtId="0" fontId="5"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wrapText="1"/>
    </xf>
    <xf numFmtId="0" fontId="5" fillId="0" borderId="0" xfId="0" applyFont="1" applyAlignment="1">
      <alignment horizontal="center"/>
    </xf>
    <xf numFmtId="0" fontId="5" fillId="0" borderId="1" xfId="0" applyFont="1" applyBorder="1" applyAlignment="1">
      <alignment horizontal="left"/>
    </xf>
    <xf numFmtId="0" fontId="6" fillId="0" borderId="0" xfId="0" applyFont="1" applyAlignment="1">
      <alignment horizontal="left" vertical="center" wrapText="1"/>
    </xf>
    <xf numFmtId="0" fontId="5" fillId="12" borderId="1" xfId="0" applyFont="1" applyFill="1" applyBorder="1" applyAlignment="1">
      <alignment horizontal="center"/>
    </xf>
    <xf numFmtId="0" fontId="5" fillId="12" borderId="1" xfId="0" applyFont="1" applyFill="1" applyBorder="1" applyAlignment="1">
      <alignment horizontal="center" vertical="center"/>
    </xf>
    <xf numFmtId="176" fontId="5" fillId="12" borderId="1" xfId="6" applyNumberFormat="1" applyFont="1" applyFill="1" applyBorder="1" applyAlignment="1">
      <alignment horizontal="center" vertical="center" wrapText="1"/>
    </xf>
    <xf numFmtId="0" fontId="43" fillId="0" borderId="0" xfId="0" applyFont="1" applyAlignment="1">
      <alignment horizontal="center"/>
    </xf>
    <xf numFmtId="0" fontId="56" fillId="0" borderId="0" xfId="0" applyFont="1" applyAlignment="1">
      <alignment horizontal="center"/>
    </xf>
    <xf numFmtId="43" fontId="39" fillId="0" borderId="0" xfId="5" applyFont="1" applyAlignment="1">
      <alignment horizontal="left" vertical="center" wrapText="1"/>
    </xf>
    <xf numFmtId="0" fontId="49" fillId="0" borderId="0" xfId="0" applyFont="1" applyAlignment="1">
      <alignment horizontal="center" textRotation="90"/>
    </xf>
    <xf numFmtId="0" fontId="50" fillId="0" borderId="0" xfId="0" applyFont="1" applyAlignment="1">
      <alignment horizontal="center"/>
    </xf>
    <xf numFmtId="0" fontId="44" fillId="0" borderId="0" xfId="0" applyFont="1" applyAlignment="1">
      <alignment horizontal="center" vertical="center"/>
    </xf>
    <xf numFmtId="0" fontId="45" fillId="0" borderId="0" xfId="0" applyFont="1" applyAlignment="1">
      <alignment horizontal="center" vertical="center"/>
    </xf>
    <xf numFmtId="0" fontId="46" fillId="0" borderId="0" xfId="0" applyFont="1" applyAlignment="1">
      <alignment horizontal="center" vertical="center"/>
    </xf>
    <xf numFmtId="0" fontId="47" fillId="0" borderId="0" xfId="0" applyFont="1" applyAlignment="1">
      <alignment horizontal="center" vertical="center"/>
    </xf>
    <xf numFmtId="0" fontId="48" fillId="0" borderId="0" xfId="0" applyFont="1" applyAlignment="1">
      <alignment horizontal="center" vertical="center" wrapText="1"/>
    </xf>
    <xf numFmtId="0" fontId="0" fillId="0" borderId="0" xfId="0" applyAlignment="1">
      <alignment horizontal="center"/>
    </xf>
    <xf numFmtId="0" fontId="20" fillId="0" borderId="77" xfId="9" applyFont="1" applyFill="1" applyBorder="1" applyAlignment="1" applyProtection="1">
      <alignment horizontal="center"/>
      <protection locked="0"/>
    </xf>
    <xf numFmtId="0" fontId="20" fillId="0" borderId="50" xfId="9" applyFont="1" applyFill="1" applyBorder="1" applyAlignment="1" applyProtection="1">
      <alignment horizontal="center"/>
      <protection locked="0"/>
    </xf>
    <xf numFmtId="0" fontId="20" fillId="0" borderId="52" xfId="9" applyFont="1" applyFill="1" applyBorder="1" applyAlignment="1" applyProtection="1">
      <alignment horizontal="center"/>
      <protection locked="0"/>
    </xf>
    <xf numFmtId="0" fontId="31" fillId="0" borderId="70" xfId="9" applyFont="1" applyFill="1" applyBorder="1" applyAlignment="1">
      <alignment horizontal="center"/>
    </xf>
    <xf numFmtId="0" fontId="31" fillId="0" borderId="71" xfId="9" applyFont="1" applyFill="1" applyBorder="1" applyAlignment="1">
      <alignment horizontal="center"/>
    </xf>
    <xf numFmtId="0" fontId="38" fillId="0" borderId="49" xfId="9" applyFont="1" applyFill="1" applyBorder="1" applyAlignment="1">
      <alignment horizontal="center"/>
    </xf>
    <xf numFmtId="0" fontId="38" fillId="0" borderId="50" xfId="9" applyFont="1" applyFill="1" applyBorder="1" applyAlignment="1">
      <alignment horizontal="center"/>
    </xf>
    <xf numFmtId="0" fontId="38" fillId="0" borderId="51" xfId="9" applyFont="1" applyFill="1" applyBorder="1" applyAlignment="1">
      <alignment horizontal="center"/>
    </xf>
    <xf numFmtId="0" fontId="31" fillId="0" borderId="7" xfId="8" applyFont="1" applyFill="1" applyBorder="1" applyAlignment="1">
      <alignment horizontal="center" vertical="center"/>
    </xf>
    <xf numFmtId="0" fontId="31" fillId="0" borderId="1" xfId="8" applyFont="1" applyFill="1" applyBorder="1" applyAlignment="1">
      <alignment horizontal="center" vertical="center"/>
    </xf>
    <xf numFmtId="0" fontId="31" fillId="0" borderId="49" xfId="8" applyFont="1" applyFill="1" applyBorder="1" applyAlignment="1">
      <alignment horizontal="center" vertical="center"/>
    </xf>
    <xf numFmtId="0" fontId="31" fillId="0" borderId="50" xfId="8" applyFont="1" applyFill="1" applyBorder="1" applyAlignment="1">
      <alignment horizontal="center" vertical="center"/>
    </xf>
    <xf numFmtId="0" fontId="31" fillId="0" borderId="52" xfId="8" applyFont="1" applyFill="1" applyBorder="1" applyAlignment="1">
      <alignment horizontal="center" vertical="center"/>
    </xf>
    <xf numFmtId="0" fontId="31" fillId="0" borderId="34" xfId="8" applyFont="1" applyFill="1" applyBorder="1" applyAlignment="1">
      <alignment horizontal="center" vertical="center"/>
    </xf>
    <xf numFmtId="0" fontId="31" fillId="0" borderId="59" xfId="8" applyFont="1" applyFill="1" applyBorder="1" applyAlignment="1">
      <alignment horizontal="center" vertical="center"/>
    </xf>
    <xf numFmtId="0" fontId="31" fillId="0" borderId="60" xfId="8" applyFont="1" applyFill="1" applyBorder="1" applyAlignment="1">
      <alignment horizontal="center" vertical="center"/>
    </xf>
    <xf numFmtId="0" fontId="32" fillId="0" borderId="28" xfId="9" applyFont="1" applyFill="1" applyBorder="1" applyAlignment="1">
      <alignment horizontal="center"/>
    </xf>
    <xf numFmtId="0" fontId="32" fillId="0" borderId="0" xfId="9" applyFont="1" applyFill="1" applyBorder="1" applyAlignment="1">
      <alignment horizontal="center"/>
    </xf>
    <xf numFmtId="0" fontId="32" fillId="0" borderId="27" xfId="9" applyFont="1" applyFill="1" applyBorder="1" applyAlignment="1">
      <alignment horizontal="center"/>
    </xf>
    <xf numFmtId="0" fontId="22" fillId="0" borderId="28" xfId="9" applyFont="1" applyFill="1" applyBorder="1" applyAlignment="1">
      <alignment horizontal="center"/>
    </xf>
    <xf numFmtId="0" fontId="22" fillId="0" borderId="0" xfId="9" applyFont="1" applyFill="1" applyBorder="1" applyAlignment="1">
      <alignment horizontal="center"/>
    </xf>
    <xf numFmtId="0" fontId="22" fillId="0" borderId="27" xfId="9" applyFont="1" applyFill="1" applyBorder="1" applyAlignment="1">
      <alignment horizontal="center"/>
    </xf>
    <xf numFmtId="0" fontId="31" fillId="0" borderId="57" xfId="8" applyFont="1" applyFill="1" applyBorder="1" applyAlignment="1">
      <alignment horizontal="center" vertical="center"/>
    </xf>
    <xf numFmtId="0" fontId="31" fillId="0" borderId="54" xfId="8" applyFont="1" applyFill="1" applyBorder="1" applyAlignment="1">
      <alignment horizontal="center" vertical="center"/>
    </xf>
    <xf numFmtId="0" fontId="31" fillId="0" borderId="62" xfId="8" applyFont="1" applyFill="1" applyBorder="1" applyAlignment="1">
      <alignment horizontal="center" vertical="center"/>
    </xf>
    <xf numFmtId="0" fontId="31" fillId="0" borderId="28" xfId="9" applyFont="1" applyFill="1" applyBorder="1" applyAlignment="1">
      <alignment horizontal="center"/>
    </xf>
    <xf numFmtId="0" fontId="31" fillId="0" borderId="0" xfId="9" applyFont="1" applyFill="1" applyBorder="1" applyAlignment="1">
      <alignment horizontal="center"/>
    </xf>
    <xf numFmtId="0" fontId="31" fillId="0" borderId="27" xfId="9" applyFont="1" applyFill="1" applyBorder="1" applyAlignment="1">
      <alignment horizontal="center"/>
    </xf>
    <xf numFmtId="0" fontId="31" fillId="0" borderId="29" xfId="8" applyFont="1" applyFill="1" applyBorder="1" applyAlignment="1">
      <alignment horizontal="center" vertical="center"/>
    </xf>
    <xf numFmtId="0" fontId="31" fillId="0" borderId="38" xfId="8" applyFont="1" applyFill="1" applyBorder="1" applyAlignment="1">
      <alignment horizontal="center" vertical="center"/>
    </xf>
    <xf numFmtId="0" fontId="31" fillId="0" borderId="72" xfId="8" applyFont="1" applyFill="1" applyBorder="1" applyAlignment="1">
      <alignment horizontal="center" vertical="center"/>
    </xf>
    <xf numFmtId="0" fontId="31" fillId="0" borderId="73" xfId="8" applyFont="1" applyFill="1" applyBorder="1" applyAlignment="1">
      <alignment horizontal="center" vertical="center"/>
    </xf>
    <xf numFmtId="0" fontId="3" fillId="0" borderId="28" xfId="9" applyFont="1" applyFill="1" applyBorder="1" applyAlignment="1">
      <alignment horizontal="center"/>
    </xf>
    <xf numFmtId="0" fontId="3" fillId="0" borderId="0" xfId="9" applyFont="1" applyFill="1" applyBorder="1" applyAlignment="1">
      <alignment horizontal="center"/>
    </xf>
    <xf numFmtId="0" fontId="3" fillId="0" borderId="27" xfId="9" applyFont="1" applyFill="1" applyBorder="1" applyAlignment="1">
      <alignment horizontal="center"/>
    </xf>
    <xf numFmtId="0" fontId="33" fillId="0" borderId="0" xfId="9" applyFont="1" applyFill="1" applyBorder="1" applyAlignment="1">
      <alignment horizontal="center"/>
    </xf>
    <xf numFmtId="0" fontId="33" fillId="0" borderId="56" xfId="9" applyFont="1" applyFill="1" applyBorder="1" applyAlignment="1">
      <alignment horizontal="center"/>
    </xf>
    <xf numFmtId="0" fontId="31" fillId="0" borderId="0" xfId="9" applyFont="1" applyFill="1" applyBorder="1" applyAlignment="1" applyProtection="1">
      <alignment horizontal="left" vertical="center" wrapText="1"/>
      <protection locked="0"/>
    </xf>
    <xf numFmtId="0" fontId="31" fillId="0" borderId="56" xfId="9" applyFont="1" applyFill="1" applyBorder="1" applyAlignment="1" applyProtection="1">
      <alignment horizontal="left" vertical="center" wrapText="1"/>
      <protection locked="0"/>
    </xf>
    <xf numFmtId="0" fontId="20" fillId="0" borderId="47" xfId="9" applyFont="1" applyFill="1" applyBorder="1" applyAlignment="1">
      <alignment horizontal="center"/>
    </xf>
    <xf numFmtId="0" fontId="20" fillId="0" borderId="79" xfId="9" applyFont="1" applyFill="1" applyBorder="1" applyAlignment="1">
      <alignment horizontal="center"/>
    </xf>
    <xf numFmtId="0" fontId="20" fillId="0" borderId="46" xfId="9" applyFont="1" applyFill="1" applyBorder="1" applyAlignment="1">
      <alignment horizontal="center"/>
    </xf>
    <xf numFmtId="0" fontId="31" fillId="0" borderId="75" xfId="9" applyFont="1" applyFill="1" applyBorder="1" applyAlignment="1">
      <alignment horizontal="center"/>
    </xf>
    <xf numFmtId="0" fontId="31" fillId="0" borderId="76" xfId="9" applyFont="1" applyFill="1" applyBorder="1" applyAlignment="1">
      <alignment horizontal="center"/>
    </xf>
    <xf numFmtId="0" fontId="31" fillId="0" borderId="74" xfId="9" applyFont="1" applyFill="1" applyBorder="1" applyAlignment="1">
      <alignment horizontal="center"/>
    </xf>
    <xf numFmtId="0" fontId="20" fillId="0" borderId="77" xfId="9" applyFont="1" applyFill="1" applyBorder="1" applyAlignment="1">
      <alignment horizontal="center"/>
    </xf>
    <xf numFmtId="0" fontId="22" fillId="0" borderId="50" xfId="9" applyFont="1" applyFill="1" applyBorder="1" applyAlignment="1">
      <alignment horizontal="center"/>
    </xf>
    <xf numFmtId="0" fontId="22" fillId="0" borderId="48" xfId="9" applyFont="1" applyFill="1" applyBorder="1" applyAlignment="1">
      <alignment horizontal="center"/>
    </xf>
    <xf numFmtId="0" fontId="20" fillId="0" borderId="84" xfId="9" applyFont="1" applyFill="1" applyBorder="1" applyAlignment="1">
      <alignment horizontal="center"/>
    </xf>
    <xf numFmtId="0" fontId="22" fillId="0" borderId="47" xfId="9" applyFont="1" applyFill="1" applyBorder="1" applyAlignment="1">
      <alignment horizontal="center"/>
    </xf>
    <xf numFmtId="0" fontId="20" fillId="0" borderId="48" xfId="9" applyFont="1" applyFill="1" applyBorder="1" applyAlignment="1">
      <alignment horizontal="center"/>
    </xf>
    <xf numFmtId="0" fontId="22" fillId="0" borderId="53" xfId="0" applyFont="1" applyBorder="1" applyAlignment="1">
      <alignment horizontal="left"/>
    </xf>
    <xf numFmtId="0" fontId="22" fillId="0" borderId="54" xfId="0" applyFont="1" applyBorder="1" applyAlignment="1">
      <alignment horizontal="left"/>
    </xf>
    <xf numFmtId="0" fontId="22" fillId="0" borderId="55" xfId="0" applyFont="1" applyBorder="1" applyAlignment="1">
      <alignment horizontal="left"/>
    </xf>
    <xf numFmtId="0" fontId="20" fillId="0" borderId="57" xfId="9" applyFont="1" applyFill="1" applyBorder="1" applyAlignment="1">
      <alignment horizontal="center"/>
    </xf>
    <xf numFmtId="0" fontId="20" fillId="0" borderId="55" xfId="9" applyFont="1" applyFill="1" applyBorder="1" applyAlignment="1">
      <alignment horizontal="center"/>
    </xf>
    <xf numFmtId="4" fontId="22" fillId="0" borderId="57" xfId="0" applyNumberFormat="1" applyFont="1" applyBorder="1" applyAlignment="1">
      <alignment horizontal="center"/>
    </xf>
    <xf numFmtId="4" fontId="22" fillId="0" borderId="55" xfId="0" applyNumberFormat="1" applyFont="1" applyBorder="1" applyAlignment="1">
      <alignment horizontal="center"/>
    </xf>
    <xf numFmtId="0" fontId="22" fillId="0" borderId="86" xfId="9" applyFont="1" applyFill="1" applyBorder="1" applyAlignment="1"/>
    <xf numFmtId="0" fontId="22" fillId="0" borderId="85" xfId="9" applyFont="1" applyFill="1" applyBorder="1" applyAlignment="1"/>
    <xf numFmtId="0" fontId="22" fillId="0" borderId="5" xfId="9" applyFont="1" applyFill="1" applyBorder="1" applyAlignment="1"/>
    <xf numFmtId="179" fontId="22" fillId="0" borderId="5" xfId="9" applyNumberFormat="1" applyFont="1" applyFill="1" applyBorder="1" applyAlignment="1">
      <alignment horizontal="center"/>
    </xf>
    <xf numFmtId="0" fontId="20" fillId="0" borderId="87" xfId="9" applyFont="1" applyFill="1" applyBorder="1" applyAlignment="1">
      <alignment horizontal="right"/>
    </xf>
    <xf numFmtId="0" fontId="20" fillId="0" borderId="88" xfId="9" applyFont="1" applyFill="1" applyBorder="1" applyAlignment="1">
      <alignment horizontal="right"/>
    </xf>
    <xf numFmtId="0" fontId="20" fillId="0" borderId="89" xfId="9" applyFont="1" applyFill="1" applyBorder="1" applyAlignment="1">
      <alignment horizontal="right"/>
    </xf>
    <xf numFmtId="4" fontId="22" fillId="0" borderId="57" xfId="9" applyNumberFormat="1" applyFont="1" applyFill="1" applyBorder="1" applyAlignment="1">
      <alignment horizontal="center"/>
    </xf>
    <xf numFmtId="4" fontId="22" fillId="0" borderId="55" xfId="9" applyNumberFormat="1" applyFont="1" applyFill="1" applyBorder="1" applyAlignment="1">
      <alignment horizontal="center"/>
    </xf>
    <xf numFmtId="0" fontId="22" fillId="0" borderId="53" xfId="9" applyFont="1" applyFill="1" applyBorder="1" applyAlignment="1">
      <alignment horizontal="left"/>
    </xf>
    <xf numFmtId="0" fontId="22" fillId="0" borderId="54" xfId="9" applyFont="1" applyFill="1" applyBorder="1" applyAlignment="1">
      <alignment horizontal="left"/>
    </xf>
    <xf numFmtId="0" fontId="22" fillId="0" borderId="55" xfId="9" applyFont="1" applyFill="1" applyBorder="1" applyAlignment="1">
      <alignment horizontal="left"/>
    </xf>
    <xf numFmtId="4" fontId="22" fillId="0" borderId="57" xfId="9" applyNumberFormat="1" applyFont="1" applyFill="1" applyBorder="1" applyAlignment="1">
      <alignment horizontal="right"/>
    </xf>
    <xf numFmtId="4" fontId="22" fillId="0" borderId="55" xfId="9" applyNumberFormat="1" applyFont="1" applyFill="1" applyBorder="1" applyAlignment="1">
      <alignment horizontal="right"/>
    </xf>
    <xf numFmtId="0" fontId="53" fillId="0" borderId="0" xfId="9" applyFont="1" applyFill="1" applyBorder="1" applyAlignment="1">
      <alignment horizontal="right"/>
    </xf>
    <xf numFmtId="0" fontId="53" fillId="0" borderId="56" xfId="9" applyFont="1" applyFill="1" applyBorder="1" applyAlignment="1">
      <alignment horizontal="right"/>
    </xf>
    <xf numFmtId="0" fontId="53" fillId="0" borderId="65" xfId="9" applyFont="1" applyFill="1" applyBorder="1" applyAlignment="1">
      <alignment horizontal="right"/>
    </xf>
    <xf numFmtId="0" fontId="53" fillId="0" borderId="66" xfId="9" applyFont="1" applyFill="1" applyBorder="1" applyAlignment="1">
      <alignment horizontal="right"/>
    </xf>
    <xf numFmtId="0" fontId="35" fillId="0" borderId="64" xfId="9" applyFont="1" applyFill="1" applyBorder="1" applyAlignment="1">
      <alignment horizontal="left"/>
    </xf>
    <xf numFmtId="0" fontId="35" fillId="0" borderId="65" xfId="9" applyFont="1" applyFill="1" applyBorder="1" applyAlignment="1">
      <alignment horizontal="left"/>
    </xf>
    <xf numFmtId="43" fontId="22" fillId="0" borderId="86" xfId="5" applyNumberFormat="1" applyFont="1" applyFill="1" applyBorder="1" applyAlignment="1">
      <alignment horizontal="center"/>
    </xf>
    <xf numFmtId="43" fontId="22" fillId="0" borderId="85" xfId="5" applyNumberFormat="1" applyFont="1" applyFill="1" applyBorder="1" applyAlignment="1">
      <alignment horizontal="center"/>
    </xf>
    <xf numFmtId="0" fontId="22" fillId="0" borderId="74" xfId="9" applyFont="1" applyFill="1" applyBorder="1" applyAlignment="1"/>
    <xf numFmtId="0" fontId="22" fillId="0" borderId="75" xfId="9" applyFont="1" applyFill="1" applyBorder="1" applyAlignment="1"/>
    <xf numFmtId="0" fontId="22" fillId="0" borderId="86" xfId="9" applyFont="1" applyFill="1" applyBorder="1" applyAlignment="1">
      <alignment horizontal="center"/>
    </xf>
    <xf numFmtId="0" fontId="22" fillId="0" borderId="85" xfId="9" applyFont="1" applyFill="1" applyBorder="1" applyAlignment="1">
      <alignment horizontal="center"/>
    </xf>
    <xf numFmtId="0" fontId="20" fillId="0" borderId="84" xfId="9" applyFont="1" applyFill="1" applyBorder="1" applyAlignment="1">
      <alignment horizontal="center" wrapText="1"/>
    </xf>
    <xf numFmtId="0" fontId="20" fillId="0" borderId="48" xfId="9" applyFont="1" applyFill="1" applyBorder="1" applyAlignment="1">
      <alignment horizontal="center" wrapText="1"/>
    </xf>
    <xf numFmtId="0" fontId="22" fillId="0" borderId="53" xfId="9" applyFont="1" applyFill="1" applyBorder="1" applyAlignment="1"/>
    <xf numFmtId="0" fontId="22" fillId="0" borderId="54" xfId="9" applyFont="1" applyFill="1" applyBorder="1" applyAlignment="1"/>
    <xf numFmtId="43" fontId="22" fillId="0" borderId="57" xfId="5" applyNumberFormat="1" applyFont="1" applyFill="1" applyBorder="1" applyAlignment="1">
      <alignment horizontal="center"/>
    </xf>
    <xf numFmtId="43" fontId="22" fillId="0" borderId="55" xfId="5" applyNumberFormat="1" applyFont="1" applyFill="1" applyBorder="1" applyAlignment="1">
      <alignment horizontal="center"/>
    </xf>
    <xf numFmtId="0" fontId="3" fillId="0" borderId="87" xfId="9" applyFont="1" applyFill="1" applyBorder="1" applyAlignment="1">
      <alignment horizontal="right"/>
    </xf>
    <xf numFmtId="0" fontId="3" fillId="0" borderId="88" xfId="9" applyFont="1" applyFill="1" applyBorder="1" applyAlignment="1">
      <alignment horizontal="right"/>
    </xf>
    <xf numFmtId="0" fontId="3" fillId="0" borderId="89" xfId="9" applyFont="1" applyFill="1" applyBorder="1" applyAlignment="1">
      <alignment horizontal="right"/>
    </xf>
    <xf numFmtId="0" fontId="31" fillId="0" borderId="58" xfId="9" applyFont="1" applyFill="1" applyBorder="1" applyAlignment="1">
      <alignment horizontal="center"/>
    </xf>
    <xf numFmtId="0" fontId="31" fillId="0" borderId="31" xfId="9" applyFont="1" applyFill="1" applyBorder="1" applyAlignment="1">
      <alignment horizontal="center"/>
    </xf>
    <xf numFmtId="0" fontId="31" fillId="0" borderId="83" xfId="9" applyFont="1" applyFill="1" applyBorder="1" applyAlignment="1">
      <alignment horizontal="center"/>
    </xf>
    <xf numFmtId="0" fontId="31" fillId="0" borderId="53" xfId="9" applyFont="1" applyFill="1" applyBorder="1" applyAlignment="1">
      <alignment horizontal="center"/>
    </xf>
    <xf numFmtId="0" fontId="31" fillId="0" borderId="54" xfId="9" applyFont="1" applyFill="1" applyBorder="1" applyAlignment="1">
      <alignment horizontal="center"/>
    </xf>
    <xf numFmtId="0" fontId="31" fillId="0" borderId="62" xfId="9" applyFont="1" applyFill="1" applyBorder="1" applyAlignment="1">
      <alignment horizontal="center"/>
    </xf>
    <xf numFmtId="4" fontId="22" fillId="0" borderId="86" xfId="9" applyNumberFormat="1" applyFont="1" applyFill="1" applyBorder="1" applyAlignment="1">
      <alignment horizontal="right"/>
    </xf>
    <xf numFmtId="4" fontId="22" fillId="0" borderId="85" xfId="9" applyNumberFormat="1" applyFont="1" applyFill="1" applyBorder="1" applyAlignment="1">
      <alignment horizontal="right"/>
    </xf>
    <xf numFmtId="0" fontId="58" fillId="0" borderId="87" xfId="0" applyFont="1" applyBorder="1" applyAlignment="1">
      <alignment horizontal="center"/>
    </xf>
    <xf numFmtId="0" fontId="58" fillId="0" borderId="88" xfId="0" applyFont="1" applyBorder="1" applyAlignment="1">
      <alignment horizontal="center"/>
    </xf>
    <xf numFmtId="0" fontId="58" fillId="0" borderId="91" xfId="0" applyFont="1" applyBorder="1" applyAlignment="1">
      <alignment horizontal="center"/>
    </xf>
    <xf numFmtId="0" fontId="58" fillId="0" borderId="92" xfId="0" applyFont="1" applyBorder="1" applyAlignment="1">
      <alignment horizontal="center"/>
    </xf>
    <xf numFmtId="0" fontId="58" fillId="0" borderId="92" xfId="0" applyFont="1" applyBorder="1" applyAlignment="1">
      <alignment horizontal="center" wrapText="1"/>
    </xf>
    <xf numFmtId="0" fontId="58" fillId="0" borderId="88" xfId="0" applyFont="1" applyBorder="1" applyAlignment="1">
      <alignment horizontal="center" wrapText="1"/>
    </xf>
    <xf numFmtId="0" fontId="58" fillId="0" borderId="91" xfId="0" applyFont="1" applyBorder="1" applyAlignment="1">
      <alignment horizontal="center" wrapText="1"/>
    </xf>
    <xf numFmtId="0" fontId="60" fillId="0" borderId="0" xfId="0" applyFont="1" applyAlignment="1">
      <alignment horizontal="center"/>
    </xf>
    <xf numFmtId="0" fontId="61" fillId="0" borderId="0" xfId="0" applyFont="1" applyAlignment="1">
      <alignment horizontal="center"/>
    </xf>
  </cellXfs>
  <cellStyles count="10">
    <cellStyle name="Hipervínculo" xfId="4" builtinId="8"/>
    <cellStyle name="Millares" xfId="5" builtinId="3"/>
    <cellStyle name="Millares_INVERSIONES VÍA 1203" xfId="6"/>
    <cellStyle name="Moneda" xfId="1" builtinId="4"/>
    <cellStyle name="Moneda_Propuesta SCV-045-99" xfId="7"/>
    <cellStyle name="Normal" xfId="0" builtinId="0"/>
    <cellStyle name="Normal 2" xfId="3"/>
    <cellStyle name="Normal_modelo ACTA OBRA y MODIFICACION" xfId="8"/>
    <cellStyle name="Normal_PPTO. OFICIAL LICITACIONES-2009-MODELO" xfId="9"/>
    <cellStyle name="Porcentual" xfId="2" builtinId="5"/>
  </cellStyles>
  <dxfs count="7">
    <dxf>
      <border>
        <left style="thin">
          <color indexed="64"/>
        </left>
        <right style="thin">
          <color indexed="64"/>
        </right>
        <top style="thin">
          <color indexed="64"/>
        </top>
        <bottom style="thin">
          <color indexed="64"/>
        </bottom>
      </border>
    </dxf>
    <dxf>
      <fill>
        <patternFill>
          <bgColor indexed="52"/>
        </patternFill>
      </fill>
    </dxf>
    <dxf>
      <fill>
        <patternFill>
          <bgColor indexed="43"/>
        </patternFill>
      </fill>
    </dxf>
    <dxf>
      <fill>
        <patternFill>
          <bgColor indexed="42"/>
        </patternFill>
      </fill>
    </dxf>
    <dxf>
      <fill>
        <patternFill>
          <bgColor indexed="52"/>
        </patternFill>
      </fill>
    </dxf>
    <dxf>
      <fill>
        <patternFill>
          <bgColor indexed="43"/>
        </patternFill>
      </fill>
    </dxf>
    <dxf>
      <fill>
        <patternFill>
          <bgColor indexed="4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552450</xdr:colOff>
      <xdr:row>2</xdr:row>
      <xdr:rowOff>38100</xdr:rowOff>
    </xdr:from>
    <xdr:to>
      <xdr:col>1</xdr:col>
      <xdr:colOff>295275</xdr:colOff>
      <xdr:row>4</xdr:row>
      <xdr:rowOff>85725</xdr:rowOff>
    </xdr:to>
    <xdr:pic>
      <xdr:nvPicPr>
        <xdr:cNvPr id="2" name="Picture 1" descr="Logo4"/>
        <xdr:cNvPicPr>
          <a:picLocks noChangeAspect="1" noChangeArrowheads="1"/>
        </xdr:cNvPicPr>
      </xdr:nvPicPr>
      <xdr:blipFill>
        <a:blip xmlns:r="http://schemas.openxmlformats.org/officeDocument/2006/relationships" r:embed="rId1">
          <a:clrChange>
            <a:clrFrom>
              <a:srgbClr val="F4FBFC"/>
            </a:clrFrom>
            <a:clrTo>
              <a:srgbClr val="F4FBFC">
                <a:alpha val="0"/>
              </a:srgbClr>
            </a:clrTo>
          </a:clrChange>
          <a:lum bright="18000"/>
        </a:blip>
        <a:srcRect/>
        <a:stretch>
          <a:fillRect/>
        </a:stretch>
      </xdr:blipFill>
      <xdr:spPr bwMode="auto">
        <a:xfrm>
          <a:off x="552450" y="38100"/>
          <a:ext cx="504825" cy="428625"/>
        </a:xfrm>
        <a:prstGeom prst="rect">
          <a:avLst/>
        </a:prstGeom>
        <a:noFill/>
        <a:ln w="9525">
          <a:noFill/>
          <a:miter lim="800000"/>
          <a:headEnd/>
          <a:tailEnd/>
        </a:ln>
      </xdr:spPr>
    </xdr:pic>
    <xdr:clientData/>
  </xdr:twoCellAnchor>
  <xdr:twoCellAnchor>
    <xdr:from>
      <xdr:col>0</xdr:col>
      <xdr:colOff>114300</xdr:colOff>
      <xdr:row>19</xdr:row>
      <xdr:rowOff>9525</xdr:rowOff>
    </xdr:from>
    <xdr:to>
      <xdr:col>2</xdr:col>
      <xdr:colOff>1095375</xdr:colOff>
      <xdr:row>19</xdr:row>
      <xdr:rowOff>9525</xdr:rowOff>
    </xdr:to>
    <xdr:sp macro="" textlink="">
      <xdr:nvSpPr>
        <xdr:cNvPr id="3" name="Line 3"/>
        <xdr:cNvSpPr>
          <a:spLocks noChangeShapeType="1"/>
        </xdr:cNvSpPr>
      </xdr:nvSpPr>
      <xdr:spPr bwMode="auto">
        <a:xfrm flipH="1">
          <a:off x="114300" y="3876675"/>
          <a:ext cx="2505075" cy="0"/>
        </a:xfrm>
        <a:prstGeom prst="line">
          <a:avLst/>
        </a:prstGeom>
        <a:noFill/>
        <a:ln w="9525">
          <a:no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190500</xdr:colOff>
      <xdr:row>2</xdr:row>
      <xdr:rowOff>0</xdr:rowOff>
    </xdr:from>
    <xdr:to>
      <xdr:col>2</xdr:col>
      <xdr:colOff>0</xdr:colOff>
      <xdr:row>4</xdr:row>
      <xdr:rowOff>76200</xdr:rowOff>
    </xdr:to>
    <xdr:pic>
      <xdr:nvPicPr>
        <xdr:cNvPr id="2" name="Picture 1" descr="Logo4"/>
        <xdr:cNvPicPr>
          <a:picLocks noChangeAspect="1" noChangeArrowheads="1"/>
        </xdr:cNvPicPr>
      </xdr:nvPicPr>
      <xdr:blipFill>
        <a:blip xmlns:r="http://schemas.openxmlformats.org/officeDocument/2006/relationships" r:embed="rId1">
          <a:clrChange>
            <a:clrFrom>
              <a:srgbClr val="F4FBFC"/>
            </a:clrFrom>
            <a:clrTo>
              <a:srgbClr val="F4FBFC">
                <a:alpha val="0"/>
              </a:srgbClr>
            </a:clrTo>
          </a:clrChange>
          <a:lum bright="18000"/>
        </a:blip>
        <a:srcRect/>
        <a:stretch>
          <a:fillRect/>
        </a:stretch>
      </xdr:blipFill>
      <xdr:spPr bwMode="auto">
        <a:xfrm>
          <a:off x="190500" y="190500"/>
          <a:ext cx="504825" cy="51435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16</xdr:col>
      <xdr:colOff>85726</xdr:colOff>
      <xdr:row>13</xdr:row>
      <xdr:rowOff>38098</xdr:rowOff>
    </xdr:from>
    <xdr:to>
      <xdr:col>17</xdr:col>
      <xdr:colOff>190500</xdr:colOff>
      <xdr:row>16</xdr:row>
      <xdr:rowOff>180977</xdr:rowOff>
    </xdr:to>
    <xdr:cxnSp macro="">
      <xdr:nvCxnSpPr>
        <xdr:cNvPr id="2" name="1 Conector recto"/>
        <xdr:cNvCxnSpPr/>
      </xdr:nvCxnSpPr>
      <xdr:spPr>
        <a:xfrm rot="16200000" flipH="1">
          <a:off x="5100636" y="2633663"/>
          <a:ext cx="581029" cy="41909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209550</xdr:colOff>
      <xdr:row>16</xdr:row>
      <xdr:rowOff>95250</xdr:rowOff>
    </xdr:from>
    <xdr:to>
      <xdr:col>18</xdr:col>
      <xdr:colOff>95250</xdr:colOff>
      <xdr:row>17</xdr:row>
      <xdr:rowOff>104775</xdr:rowOff>
    </xdr:to>
    <xdr:sp macro="" textlink="">
      <xdr:nvSpPr>
        <xdr:cNvPr id="3" name="2 Elipse"/>
        <xdr:cNvSpPr/>
      </xdr:nvSpPr>
      <xdr:spPr>
        <a:xfrm>
          <a:off x="5619750" y="3048000"/>
          <a:ext cx="200025" cy="20002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s-ES" sz="1100"/>
        </a:p>
      </xdr:txBody>
    </xdr:sp>
    <xdr:clientData/>
  </xdr:twoCellAnchor>
  <xdr:twoCellAnchor editAs="oneCell">
    <xdr:from>
      <xdr:col>0</xdr:col>
      <xdr:colOff>190500</xdr:colOff>
      <xdr:row>2</xdr:row>
      <xdr:rowOff>0</xdr:rowOff>
    </xdr:from>
    <xdr:to>
      <xdr:col>2</xdr:col>
      <xdr:colOff>66675</xdr:colOff>
      <xdr:row>4</xdr:row>
      <xdr:rowOff>133350</xdr:rowOff>
    </xdr:to>
    <xdr:pic>
      <xdr:nvPicPr>
        <xdr:cNvPr id="4" name="Picture 1" descr="Logo4"/>
        <xdr:cNvPicPr>
          <a:picLocks noChangeAspect="1" noChangeArrowheads="1"/>
        </xdr:cNvPicPr>
      </xdr:nvPicPr>
      <xdr:blipFill>
        <a:blip xmlns:r="http://schemas.openxmlformats.org/officeDocument/2006/relationships" r:embed="rId1">
          <a:clrChange>
            <a:clrFrom>
              <a:srgbClr val="F4FBFC"/>
            </a:clrFrom>
            <a:clrTo>
              <a:srgbClr val="F4FBFC">
                <a:alpha val="0"/>
              </a:srgbClr>
            </a:clrTo>
          </a:clrChange>
          <a:lum bright="18000"/>
        </a:blip>
        <a:srcRect/>
        <a:stretch>
          <a:fillRect/>
        </a:stretch>
      </xdr:blipFill>
      <xdr:spPr bwMode="auto">
        <a:xfrm>
          <a:off x="190500" y="190500"/>
          <a:ext cx="571500" cy="57150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66675</xdr:colOff>
      <xdr:row>2</xdr:row>
      <xdr:rowOff>57150</xdr:rowOff>
    </xdr:from>
    <xdr:to>
      <xdr:col>1</xdr:col>
      <xdr:colOff>476250</xdr:colOff>
      <xdr:row>5</xdr:row>
      <xdr:rowOff>66675</xdr:rowOff>
    </xdr:to>
    <xdr:pic>
      <xdr:nvPicPr>
        <xdr:cNvPr id="2" name="Picture 2" descr="Invias"/>
        <xdr:cNvPicPr>
          <a:picLocks noChangeAspect="1" noChangeArrowheads="1"/>
        </xdr:cNvPicPr>
      </xdr:nvPicPr>
      <xdr:blipFill>
        <a:blip xmlns:r="http://schemas.openxmlformats.org/officeDocument/2006/relationships" r:embed="rId1"/>
        <a:srcRect/>
        <a:stretch>
          <a:fillRect/>
        </a:stretch>
      </xdr:blipFill>
      <xdr:spPr bwMode="auto">
        <a:xfrm>
          <a:off x="104775" y="228600"/>
          <a:ext cx="409575" cy="4953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DUARD%20ALEXANDER/ALEX%20INVIAS/CRITERIO%20TECNICO/CONSORCIO%20VIAL%202009/CALIFICACI&#211;N%2025CC02%20JUN%200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DUARD%20ALEXANDER/ALEX%20INVIAS/ACTAS/ACTAS%20MICROEMPRESAS/5.%2020%20MAYO%20%20A%2019%20DE%20JUNIO%20%20DE%202009/ACTA%20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ecretaria\d\CONSORCIO%20VIAL%202009\APU%20Y%20CANTIDADES%20DE%20OBRA%202009(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DUARD%20ALEXANDER/SITIOS%20PARA%20COLOCACI&#211;N%20DE%20MATERIAL%20PARA%20BACHEO%20CON%20MICROS%20JULIO%202009%20SECTOR%20LA%20SIERRA%20-EL%20RECREO.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Vía_Pavimentada 25CC02"/>
      <sheetName val="Vía_No_Pavimentada 25CC02"/>
      <sheetName val="Tabla"/>
    </sheetNames>
    <sheetDataSet>
      <sheetData sheetId="0"/>
      <sheetData sheetId="1"/>
      <sheetData sheetId="2">
        <row r="4">
          <cell r="A4">
            <v>0</v>
          </cell>
          <cell r="B4">
            <v>5</v>
          </cell>
          <cell r="C4">
            <v>0</v>
          </cell>
          <cell r="D4">
            <v>5</v>
          </cell>
          <cell r="E4">
            <v>0</v>
          </cell>
          <cell r="F4">
            <v>5</v>
          </cell>
          <cell r="G4">
            <v>0</v>
          </cell>
          <cell r="H4">
            <v>5</v>
          </cell>
          <cell r="I4">
            <v>0</v>
          </cell>
          <cell r="J4">
            <v>5</v>
          </cell>
          <cell r="K4">
            <v>0</v>
          </cell>
          <cell r="L4">
            <v>5</v>
          </cell>
          <cell r="M4">
            <v>0</v>
          </cell>
          <cell r="N4">
            <v>5</v>
          </cell>
        </row>
        <row r="5">
          <cell r="A5">
            <v>1E-3</v>
          </cell>
          <cell r="B5">
            <v>3.8</v>
          </cell>
          <cell r="C5">
            <v>1E-3</v>
          </cell>
          <cell r="D5">
            <v>3.8</v>
          </cell>
          <cell r="E5">
            <v>1E-3</v>
          </cell>
          <cell r="F5">
            <v>3.8</v>
          </cell>
          <cell r="G5">
            <v>1E-3</v>
          </cell>
          <cell r="H5">
            <v>3.8</v>
          </cell>
          <cell r="I5">
            <v>0.1</v>
          </cell>
          <cell r="J5">
            <v>4.5</v>
          </cell>
          <cell r="K5">
            <v>1E-3</v>
          </cell>
          <cell r="L5">
            <v>3.75</v>
          </cell>
          <cell r="M5">
            <v>1E-3</v>
          </cell>
          <cell r="N5">
            <v>3.8</v>
          </cell>
        </row>
        <row r="6">
          <cell r="A6">
            <v>2E-3</v>
          </cell>
          <cell r="B6">
            <v>3.8</v>
          </cell>
          <cell r="C6">
            <v>2E-3</v>
          </cell>
          <cell r="D6">
            <v>3.8</v>
          </cell>
          <cell r="E6">
            <v>2E-3</v>
          </cell>
          <cell r="F6">
            <v>3.8</v>
          </cell>
          <cell r="G6">
            <v>2E-3</v>
          </cell>
          <cell r="H6">
            <v>3.8</v>
          </cell>
          <cell r="I6">
            <v>0.2</v>
          </cell>
          <cell r="J6">
            <v>4.5</v>
          </cell>
          <cell r="K6">
            <v>2E-3</v>
          </cell>
          <cell r="L6">
            <v>3.75</v>
          </cell>
          <cell r="M6">
            <v>2E-3</v>
          </cell>
          <cell r="N6">
            <v>3.8</v>
          </cell>
        </row>
        <row r="7">
          <cell r="A7">
            <v>3.0000000000000001E-3</v>
          </cell>
          <cell r="B7">
            <v>3.8</v>
          </cell>
          <cell r="C7">
            <v>3.0000000000000001E-3</v>
          </cell>
          <cell r="D7">
            <v>3.8</v>
          </cell>
          <cell r="E7">
            <v>3.0000000000000001E-3</v>
          </cell>
          <cell r="F7">
            <v>3.8</v>
          </cell>
          <cell r="G7">
            <v>3.0000000000000001E-3</v>
          </cell>
          <cell r="H7">
            <v>3.8</v>
          </cell>
          <cell r="I7">
            <v>0.30000000000000004</v>
          </cell>
          <cell r="J7">
            <v>4.5</v>
          </cell>
          <cell r="K7">
            <v>3.0000000000000001E-3</v>
          </cell>
          <cell r="L7">
            <v>3.75</v>
          </cell>
          <cell r="M7">
            <v>3.0000000000000001E-3</v>
          </cell>
          <cell r="N7">
            <v>3.8</v>
          </cell>
        </row>
        <row r="8">
          <cell r="A8">
            <v>4.0000000000000001E-3</v>
          </cell>
          <cell r="B8">
            <v>3.8</v>
          </cell>
          <cell r="C8">
            <v>4.0000000000000001E-3</v>
          </cell>
          <cell r="D8">
            <v>3.8</v>
          </cell>
          <cell r="E8">
            <v>4.0000000000000001E-3</v>
          </cell>
          <cell r="F8">
            <v>3.8</v>
          </cell>
          <cell r="G8">
            <v>4.0000000000000001E-3</v>
          </cell>
          <cell r="H8">
            <v>3.8</v>
          </cell>
          <cell r="I8">
            <v>0.4</v>
          </cell>
          <cell r="J8">
            <v>4.5</v>
          </cell>
          <cell r="K8">
            <v>4.0000000000000001E-3</v>
          </cell>
          <cell r="L8">
            <v>3.75</v>
          </cell>
          <cell r="M8">
            <v>4.0000000000000001E-3</v>
          </cell>
          <cell r="N8">
            <v>3.8</v>
          </cell>
        </row>
        <row r="9">
          <cell r="A9">
            <v>5.0000000000000001E-3</v>
          </cell>
          <cell r="B9">
            <v>3.8</v>
          </cell>
          <cell r="C9">
            <v>5.0000000000000001E-3</v>
          </cell>
          <cell r="D9">
            <v>3.8</v>
          </cell>
          <cell r="E9">
            <v>5.0000000000000001E-3</v>
          </cell>
          <cell r="F9">
            <v>3.8</v>
          </cell>
          <cell r="G9">
            <v>5.0000000000000001E-3</v>
          </cell>
          <cell r="H9">
            <v>3.8</v>
          </cell>
          <cell r="I9">
            <v>0.5</v>
          </cell>
          <cell r="J9">
            <v>4.5</v>
          </cell>
          <cell r="K9">
            <v>5.0000000000000001E-3</v>
          </cell>
          <cell r="L9">
            <v>3.75</v>
          </cell>
          <cell r="M9">
            <v>5.0000000000000001E-3</v>
          </cell>
          <cell r="N9">
            <v>3.8</v>
          </cell>
        </row>
        <row r="10">
          <cell r="A10">
            <v>6.0000000000000001E-3</v>
          </cell>
          <cell r="B10">
            <v>3.8</v>
          </cell>
          <cell r="C10">
            <v>6.0000000000000001E-3</v>
          </cell>
          <cell r="D10">
            <v>3.8</v>
          </cell>
          <cell r="E10">
            <v>6.0000000000000001E-3</v>
          </cell>
          <cell r="F10">
            <v>3.8</v>
          </cell>
          <cell r="G10">
            <v>6.0000000000000001E-3</v>
          </cell>
          <cell r="H10">
            <v>3.8</v>
          </cell>
          <cell r="I10">
            <v>0.6</v>
          </cell>
          <cell r="J10">
            <v>4.5</v>
          </cell>
          <cell r="K10">
            <v>6.0000000000000001E-3</v>
          </cell>
          <cell r="L10">
            <v>3.75</v>
          </cell>
          <cell r="M10">
            <v>6.0000000000000001E-3</v>
          </cell>
          <cell r="N10">
            <v>3.8</v>
          </cell>
        </row>
        <row r="11">
          <cell r="A11">
            <v>7.0000000000000001E-3</v>
          </cell>
          <cell r="B11">
            <v>3.8</v>
          </cell>
          <cell r="C11">
            <v>7.0000000000000001E-3</v>
          </cell>
          <cell r="D11">
            <v>3.8</v>
          </cell>
          <cell r="E11">
            <v>7.0000000000000001E-3</v>
          </cell>
          <cell r="F11">
            <v>3.8</v>
          </cell>
          <cell r="G11">
            <v>7.0000000000000001E-3</v>
          </cell>
          <cell r="H11">
            <v>3.8</v>
          </cell>
          <cell r="I11">
            <v>0.7</v>
          </cell>
          <cell r="J11">
            <v>4.5</v>
          </cell>
          <cell r="K11">
            <v>7.0000000000000001E-3</v>
          </cell>
          <cell r="L11">
            <v>3.75</v>
          </cell>
          <cell r="M11">
            <v>7.0000000000000001E-3</v>
          </cell>
          <cell r="N11">
            <v>3.8</v>
          </cell>
        </row>
        <row r="12">
          <cell r="A12">
            <v>8.0000000000000002E-3</v>
          </cell>
          <cell r="B12">
            <v>3.8</v>
          </cell>
          <cell r="C12">
            <v>8.0000000000000002E-3</v>
          </cell>
          <cell r="D12">
            <v>3.8</v>
          </cell>
          <cell r="E12">
            <v>8.0000000000000002E-3</v>
          </cell>
          <cell r="F12">
            <v>3.8</v>
          </cell>
          <cell r="G12">
            <v>8.0000000000000002E-3</v>
          </cell>
          <cell r="H12">
            <v>3.8</v>
          </cell>
          <cell r="I12">
            <v>0.79999999999999993</v>
          </cell>
          <cell r="J12">
            <v>4.5</v>
          </cell>
          <cell r="K12">
            <v>8.0000000000000002E-3</v>
          </cell>
          <cell r="L12">
            <v>3.75</v>
          </cell>
          <cell r="M12">
            <v>8.0000000000000002E-3</v>
          </cell>
          <cell r="N12">
            <v>3.8</v>
          </cell>
        </row>
        <row r="13">
          <cell r="A13">
            <v>9.0000000000000011E-3</v>
          </cell>
          <cell r="B13">
            <v>3.8</v>
          </cell>
          <cell r="C13">
            <v>9.0000000000000011E-3</v>
          </cell>
          <cell r="D13">
            <v>3.8</v>
          </cell>
          <cell r="E13">
            <v>9.0000000000000011E-3</v>
          </cell>
          <cell r="F13">
            <v>3.8</v>
          </cell>
          <cell r="G13">
            <v>9.0000000000000011E-3</v>
          </cell>
          <cell r="H13">
            <v>3.8</v>
          </cell>
          <cell r="I13">
            <v>0.89999999999999991</v>
          </cell>
          <cell r="J13">
            <v>4.5</v>
          </cell>
          <cell r="K13">
            <v>9.0000000000000011E-3</v>
          </cell>
          <cell r="L13">
            <v>3.75</v>
          </cell>
          <cell r="M13">
            <v>9.0000000000000011E-3</v>
          </cell>
          <cell r="N13">
            <v>3.8</v>
          </cell>
        </row>
        <row r="14">
          <cell r="A14">
            <v>1.0000000000000002E-2</v>
          </cell>
          <cell r="B14">
            <v>3.8</v>
          </cell>
          <cell r="C14">
            <v>1.0000000000000002E-2</v>
          </cell>
          <cell r="D14">
            <v>3.8</v>
          </cell>
          <cell r="E14">
            <v>1.0000000000000002E-2</v>
          </cell>
          <cell r="F14">
            <v>3.8</v>
          </cell>
          <cell r="G14">
            <v>1.0000000000000002E-2</v>
          </cell>
          <cell r="H14">
            <v>3.8</v>
          </cell>
          <cell r="I14">
            <v>0.99999999999999989</v>
          </cell>
          <cell r="J14">
            <v>4.5</v>
          </cell>
          <cell r="K14">
            <v>1.0000000000000002E-2</v>
          </cell>
          <cell r="L14">
            <v>3.75</v>
          </cell>
          <cell r="M14">
            <v>1.0000000000000002E-2</v>
          </cell>
          <cell r="N14">
            <v>3.8</v>
          </cell>
        </row>
        <row r="15">
          <cell r="A15">
            <v>1.1000000000000003E-2</v>
          </cell>
          <cell r="B15">
            <v>3.8</v>
          </cell>
          <cell r="C15">
            <v>1.1000000000000003E-2</v>
          </cell>
          <cell r="D15">
            <v>3.8</v>
          </cell>
          <cell r="E15">
            <v>1.1000000000000003E-2</v>
          </cell>
          <cell r="F15">
            <v>3.8</v>
          </cell>
          <cell r="G15">
            <v>1.1000000000000003E-2</v>
          </cell>
          <cell r="H15">
            <v>3.8</v>
          </cell>
          <cell r="I15">
            <v>1.0999999999999999</v>
          </cell>
          <cell r="J15">
            <v>4.5</v>
          </cell>
          <cell r="K15">
            <v>1.1000000000000003E-2</v>
          </cell>
          <cell r="L15">
            <v>3.75</v>
          </cell>
          <cell r="M15">
            <v>1.1000000000000003E-2</v>
          </cell>
          <cell r="N15">
            <v>3.8</v>
          </cell>
        </row>
        <row r="16">
          <cell r="A16">
            <v>1.2000000000000004E-2</v>
          </cell>
          <cell r="B16">
            <v>3.8</v>
          </cell>
          <cell r="C16">
            <v>1.2000000000000004E-2</v>
          </cell>
          <cell r="D16">
            <v>3.8</v>
          </cell>
          <cell r="E16">
            <v>1.2000000000000004E-2</v>
          </cell>
          <cell r="F16">
            <v>3.8</v>
          </cell>
          <cell r="G16">
            <v>1.2000000000000004E-2</v>
          </cell>
          <cell r="H16">
            <v>3.8</v>
          </cell>
          <cell r="I16">
            <v>1.2</v>
          </cell>
          <cell r="J16">
            <v>4.5</v>
          </cell>
          <cell r="K16">
            <v>1.2000000000000004E-2</v>
          </cell>
          <cell r="L16">
            <v>3.75</v>
          </cell>
          <cell r="M16">
            <v>1.2000000000000004E-2</v>
          </cell>
          <cell r="N16">
            <v>3.8</v>
          </cell>
        </row>
        <row r="17">
          <cell r="A17">
            <v>1.3000000000000005E-2</v>
          </cell>
          <cell r="B17">
            <v>3.8</v>
          </cell>
          <cell r="C17">
            <v>1.3000000000000005E-2</v>
          </cell>
          <cell r="D17">
            <v>3.8</v>
          </cell>
          <cell r="E17">
            <v>1.3000000000000005E-2</v>
          </cell>
          <cell r="F17">
            <v>3.8</v>
          </cell>
          <cell r="G17">
            <v>1.3000000000000005E-2</v>
          </cell>
          <cell r="H17">
            <v>3.8</v>
          </cell>
          <cell r="I17">
            <v>1.3</v>
          </cell>
          <cell r="J17">
            <v>4.5</v>
          </cell>
          <cell r="K17">
            <v>1.3000000000000005E-2</v>
          </cell>
          <cell r="L17">
            <v>3.75</v>
          </cell>
          <cell r="M17">
            <v>1.3000000000000005E-2</v>
          </cell>
          <cell r="N17">
            <v>3.8</v>
          </cell>
        </row>
        <row r="18">
          <cell r="A18">
            <v>1.4000000000000005E-2</v>
          </cell>
          <cell r="B18">
            <v>3.8</v>
          </cell>
          <cell r="C18">
            <v>1.4000000000000005E-2</v>
          </cell>
          <cell r="D18">
            <v>3.8</v>
          </cell>
          <cell r="E18">
            <v>1.4000000000000005E-2</v>
          </cell>
          <cell r="F18">
            <v>3.8</v>
          </cell>
          <cell r="G18">
            <v>1.4000000000000005E-2</v>
          </cell>
          <cell r="H18">
            <v>3.8</v>
          </cell>
          <cell r="I18">
            <v>1.4000000000000001</v>
          </cell>
          <cell r="J18">
            <v>4.5</v>
          </cell>
          <cell r="K18">
            <v>1.4000000000000005E-2</v>
          </cell>
          <cell r="L18">
            <v>3.75</v>
          </cell>
          <cell r="M18">
            <v>1.4000000000000005E-2</v>
          </cell>
          <cell r="N18">
            <v>3.8</v>
          </cell>
        </row>
        <row r="19">
          <cell r="A19">
            <v>1.5000000000000006E-2</v>
          </cell>
          <cell r="B19">
            <v>3.8</v>
          </cell>
          <cell r="C19">
            <v>1.5000000000000006E-2</v>
          </cell>
          <cell r="D19">
            <v>3.8</v>
          </cell>
          <cell r="E19">
            <v>1.5000000000000006E-2</v>
          </cell>
          <cell r="F19">
            <v>3.8</v>
          </cell>
          <cell r="G19">
            <v>1.5000000000000006E-2</v>
          </cell>
          <cell r="H19">
            <v>3.8</v>
          </cell>
          <cell r="I19">
            <v>1.5000000000000002</v>
          </cell>
          <cell r="J19">
            <v>4.5</v>
          </cell>
          <cell r="K19">
            <v>1.5000000000000006E-2</v>
          </cell>
          <cell r="L19">
            <v>3.75</v>
          </cell>
          <cell r="M19">
            <v>1.5000000000000006E-2</v>
          </cell>
          <cell r="N19">
            <v>3.8</v>
          </cell>
        </row>
        <row r="20">
          <cell r="A20">
            <v>1.6000000000000007E-2</v>
          </cell>
          <cell r="B20">
            <v>3.8</v>
          </cell>
          <cell r="C20">
            <v>1.6000000000000007E-2</v>
          </cell>
          <cell r="D20">
            <v>3.8</v>
          </cell>
          <cell r="E20">
            <v>1.6000000000000007E-2</v>
          </cell>
          <cell r="F20">
            <v>3.8</v>
          </cell>
          <cell r="G20">
            <v>1.6000000000000007E-2</v>
          </cell>
          <cell r="H20">
            <v>3.8</v>
          </cell>
          <cell r="I20">
            <v>1.6000000000000003</v>
          </cell>
          <cell r="J20">
            <v>4.5</v>
          </cell>
          <cell r="K20">
            <v>1.6000000000000007E-2</v>
          </cell>
          <cell r="L20">
            <v>3.75</v>
          </cell>
          <cell r="M20">
            <v>1.6000000000000007E-2</v>
          </cell>
          <cell r="N20">
            <v>3.8</v>
          </cell>
        </row>
        <row r="21">
          <cell r="A21">
            <v>1.7000000000000008E-2</v>
          </cell>
          <cell r="B21">
            <v>3.8</v>
          </cell>
          <cell r="C21">
            <v>1.7000000000000008E-2</v>
          </cell>
          <cell r="D21">
            <v>3.8</v>
          </cell>
          <cell r="E21">
            <v>1.7000000000000008E-2</v>
          </cell>
          <cell r="F21">
            <v>3.8</v>
          </cell>
          <cell r="G21">
            <v>1.7000000000000008E-2</v>
          </cell>
          <cell r="H21">
            <v>3.8</v>
          </cell>
          <cell r="I21">
            <v>1.7000000000000004</v>
          </cell>
          <cell r="J21">
            <v>4.5</v>
          </cell>
          <cell r="K21">
            <v>1.7000000000000008E-2</v>
          </cell>
          <cell r="L21">
            <v>3.75</v>
          </cell>
          <cell r="M21">
            <v>1.7000000000000008E-2</v>
          </cell>
          <cell r="N21">
            <v>3.8</v>
          </cell>
        </row>
        <row r="22">
          <cell r="A22">
            <v>1.8000000000000009E-2</v>
          </cell>
          <cell r="B22">
            <v>3.8</v>
          </cell>
          <cell r="C22">
            <v>1.8000000000000009E-2</v>
          </cell>
          <cell r="D22">
            <v>3.8</v>
          </cell>
          <cell r="E22">
            <v>1.8000000000000009E-2</v>
          </cell>
          <cell r="F22">
            <v>3.8</v>
          </cell>
          <cell r="G22">
            <v>1.8000000000000009E-2</v>
          </cell>
          <cell r="H22">
            <v>3.8</v>
          </cell>
          <cell r="I22">
            <v>1.8000000000000005</v>
          </cell>
          <cell r="J22">
            <v>4.5</v>
          </cell>
          <cell r="K22">
            <v>1.8000000000000009E-2</v>
          </cell>
          <cell r="L22">
            <v>3.75</v>
          </cell>
          <cell r="M22">
            <v>1.8000000000000009E-2</v>
          </cell>
          <cell r="N22">
            <v>3.8</v>
          </cell>
        </row>
        <row r="23">
          <cell r="A23">
            <v>1.900000000000001E-2</v>
          </cell>
          <cell r="B23">
            <v>3.8</v>
          </cell>
          <cell r="C23">
            <v>1.900000000000001E-2</v>
          </cell>
          <cell r="D23">
            <v>3.8</v>
          </cell>
          <cell r="E23">
            <v>1.900000000000001E-2</v>
          </cell>
          <cell r="F23">
            <v>3.8</v>
          </cell>
          <cell r="G23">
            <v>1.900000000000001E-2</v>
          </cell>
          <cell r="H23">
            <v>3.8</v>
          </cell>
          <cell r="I23">
            <v>1.9000000000000006</v>
          </cell>
          <cell r="J23">
            <v>4.5</v>
          </cell>
          <cell r="K23">
            <v>1.900000000000001E-2</v>
          </cell>
          <cell r="L23">
            <v>3.75</v>
          </cell>
          <cell r="M23">
            <v>1.900000000000001E-2</v>
          </cell>
          <cell r="N23">
            <v>3.8</v>
          </cell>
        </row>
        <row r="24">
          <cell r="A24">
            <v>2.0000000000000011E-2</v>
          </cell>
          <cell r="B24">
            <v>3.8</v>
          </cell>
          <cell r="C24">
            <v>2.0000000000000011E-2</v>
          </cell>
          <cell r="D24">
            <v>3.8</v>
          </cell>
          <cell r="E24">
            <v>2.0000000000000011E-2</v>
          </cell>
          <cell r="F24">
            <v>3.8</v>
          </cell>
          <cell r="G24">
            <v>2.0000000000000011E-2</v>
          </cell>
          <cell r="H24">
            <v>3.8</v>
          </cell>
          <cell r="I24">
            <v>2.0000000000000004</v>
          </cell>
          <cell r="J24">
            <v>4.5</v>
          </cell>
          <cell r="K24">
            <v>2.0000000000000011E-2</v>
          </cell>
          <cell r="L24">
            <v>3.75</v>
          </cell>
          <cell r="M24">
            <v>2.0000000000000011E-2</v>
          </cell>
          <cell r="N24">
            <v>3.8</v>
          </cell>
        </row>
        <row r="25">
          <cell r="A25">
            <v>2.1000000000000012E-2</v>
          </cell>
          <cell r="B25">
            <v>3.8</v>
          </cell>
          <cell r="C25">
            <v>2.1000000000000012E-2</v>
          </cell>
          <cell r="D25">
            <v>3.8</v>
          </cell>
          <cell r="E25">
            <v>2.1000000000000012E-2</v>
          </cell>
          <cell r="F25">
            <v>3.8</v>
          </cell>
          <cell r="G25">
            <v>2.1000000000000012E-2</v>
          </cell>
          <cell r="H25">
            <v>3.8</v>
          </cell>
          <cell r="I25">
            <v>2.1000000000000005</v>
          </cell>
          <cell r="J25">
            <v>4.5</v>
          </cell>
          <cell r="K25">
            <v>2.1000000000000012E-2</v>
          </cell>
          <cell r="L25">
            <v>3.75</v>
          </cell>
          <cell r="M25">
            <v>2.1000000000000012E-2</v>
          </cell>
          <cell r="N25">
            <v>3.8</v>
          </cell>
        </row>
        <row r="26">
          <cell r="A26">
            <v>2.2000000000000013E-2</v>
          </cell>
          <cell r="B26">
            <v>3.8</v>
          </cell>
          <cell r="C26">
            <v>2.2000000000000013E-2</v>
          </cell>
          <cell r="D26">
            <v>3.8</v>
          </cell>
          <cell r="E26">
            <v>2.2000000000000013E-2</v>
          </cell>
          <cell r="F26">
            <v>3.8</v>
          </cell>
          <cell r="G26">
            <v>2.2000000000000013E-2</v>
          </cell>
          <cell r="H26">
            <v>3.8</v>
          </cell>
          <cell r="I26">
            <v>2.2000000000000006</v>
          </cell>
          <cell r="J26">
            <v>4.5</v>
          </cell>
          <cell r="K26">
            <v>2.2000000000000013E-2</v>
          </cell>
          <cell r="L26">
            <v>3.75</v>
          </cell>
          <cell r="M26">
            <v>2.2000000000000013E-2</v>
          </cell>
          <cell r="N26">
            <v>3.8</v>
          </cell>
        </row>
        <row r="27">
          <cell r="A27">
            <v>2.3000000000000013E-2</v>
          </cell>
          <cell r="B27">
            <v>3.8</v>
          </cell>
          <cell r="C27">
            <v>2.3000000000000013E-2</v>
          </cell>
          <cell r="D27">
            <v>3.8</v>
          </cell>
          <cell r="E27">
            <v>2.3000000000000013E-2</v>
          </cell>
          <cell r="F27">
            <v>3.8</v>
          </cell>
          <cell r="G27">
            <v>2.3000000000000013E-2</v>
          </cell>
          <cell r="H27">
            <v>3.8</v>
          </cell>
          <cell r="I27">
            <v>2.3000000000000007</v>
          </cell>
          <cell r="J27">
            <v>4.5</v>
          </cell>
          <cell r="K27">
            <v>2.3000000000000013E-2</v>
          </cell>
          <cell r="L27">
            <v>3.75</v>
          </cell>
          <cell r="M27">
            <v>2.3000000000000013E-2</v>
          </cell>
          <cell r="N27">
            <v>3.8</v>
          </cell>
        </row>
        <row r="28">
          <cell r="A28">
            <v>2.4000000000000014E-2</v>
          </cell>
          <cell r="B28">
            <v>3.8</v>
          </cell>
          <cell r="C28">
            <v>2.4000000000000014E-2</v>
          </cell>
          <cell r="D28">
            <v>3.8</v>
          </cell>
          <cell r="E28">
            <v>2.4000000000000014E-2</v>
          </cell>
          <cell r="F28">
            <v>3.8</v>
          </cell>
          <cell r="G28">
            <v>2.4000000000000014E-2</v>
          </cell>
          <cell r="H28">
            <v>3.8</v>
          </cell>
          <cell r="I28">
            <v>2.4000000000000008</v>
          </cell>
          <cell r="J28">
            <v>4.5</v>
          </cell>
          <cell r="K28">
            <v>2.4000000000000014E-2</v>
          </cell>
          <cell r="L28">
            <v>3.75</v>
          </cell>
          <cell r="M28">
            <v>2.4000000000000014E-2</v>
          </cell>
          <cell r="N28">
            <v>3.8</v>
          </cell>
        </row>
        <row r="29">
          <cell r="A29">
            <v>2.5000000000000015E-2</v>
          </cell>
          <cell r="B29">
            <v>3.8</v>
          </cell>
          <cell r="C29">
            <v>2.5000000000000015E-2</v>
          </cell>
          <cell r="D29">
            <v>3.8</v>
          </cell>
          <cell r="E29">
            <v>2.5000000000000015E-2</v>
          </cell>
          <cell r="F29">
            <v>3.8</v>
          </cell>
          <cell r="G29">
            <v>2.5000000000000015E-2</v>
          </cell>
          <cell r="H29">
            <v>3.8</v>
          </cell>
          <cell r="I29">
            <v>2.5000000000000009</v>
          </cell>
          <cell r="J29">
            <v>4.5</v>
          </cell>
          <cell r="K29">
            <v>2.5000000000000015E-2</v>
          </cell>
          <cell r="L29">
            <v>3.75</v>
          </cell>
          <cell r="M29">
            <v>2.5000000000000015E-2</v>
          </cell>
          <cell r="N29">
            <v>3.8</v>
          </cell>
        </row>
        <row r="30">
          <cell r="A30">
            <v>2.6000000000000016E-2</v>
          </cell>
          <cell r="B30">
            <v>3.8</v>
          </cell>
          <cell r="C30">
            <v>2.6000000000000016E-2</v>
          </cell>
          <cell r="D30">
            <v>3.8</v>
          </cell>
          <cell r="E30">
            <v>2.6000000000000016E-2</v>
          </cell>
          <cell r="F30">
            <v>3.8</v>
          </cell>
          <cell r="G30">
            <v>2.6000000000000016E-2</v>
          </cell>
          <cell r="H30">
            <v>3.8</v>
          </cell>
          <cell r="I30">
            <v>2.600000000000001</v>
          </cell>
          <cell r="J30">
            <v>4.5</v>
          </cell>
          <cell r="K30">
            <v>2.6000000000000016E-2</v>
          </cell>
          <cell r="L30">
            <v>3.75</v>
          </cell>
          <cell r="M30">
            <v>2.6000000000000016E-2</v>
          </cell>
          <cell r="N30">
            <v>3.8</v>
          </cell>
        </row>
        <row r="31">
          <cell r="A31">
            <v>2.7000000000000017E-2</v>
          </cell>
          <cell r="B31">
            <v>3.8</v>
          </cell>
          <cell r="C31">
            <v>2.7000000000000017E-2</v>
          </cell>
          <cell r="D31">
            <v>3.8</v>
          </cell>
          <cell r="E31">
            <v>2.7000000000000017E-2</v>
          </cell>
          <cell r="F31">
            <v>3.8</v>
          </cell>
          <cell r="G31">
            <v>2.7000000000000017E-2</v>
          </cell>
          <cell r="H31">
            <v>3.8</v>
          </cell>
          <cell r="I31">
            <v>2.7000000000000011</v>
          </cell>
          <cell r="J31">
            <v>4.5</v>
          </cell>
          <cell r="K31">
            <v>2.7000000000000017E-2</v>
          </cell>
          <cell r="L31">
            <v>3.75</v>
          </cell>
          <cell r="M31">
            <v>2.7000000000000017E-2</v>
          </cell>
          <cell r="N31">
            <v>3.8</v>
          </cell>
        </row>
        <row r="32">
          <cell r="A32">
            <v>2.8000000000000018E-2</v>
          </cell>
          <cell r="B32">
            <v>3.8</v>
          </cell>
          <cell r="C32">
            <v>2.8000000000000018E-2</v>
          </cell>
          <cell r="D32">
            <v>3.8</v>
          </cell>
          <cell r="E32">
            <v>2.8000000000000018E-2</v>
          </cell>
          <cell r="F32">
            <v>3.8</v>
          </cell>
          <cell r="G32">
            <v>2.8000000000000018E-2</v>
          </cell>
          <cell r="H32">
            <v>3.8</v>
          </cell>
          <cell r="I32">
            <v>2.8000000000000012</v>
          </cell>
          <cell r="J32">
            <v>4.5</v>
          </cell>
          <cell r="K32">
            <v>2.8000000000000018E-2</v>
          </cell>
          <cell r="L32">
            <v>3.75</v>
          </cell>
          <cell r="M32">
            <v>2.8000000000000018E-2</v>
          </cell>
          <cell r="N32">
            <v>3.8</v>
          </cell>
        </row>
        <row r="33">
          <cell r="A33">
            <v>2.9000000000000019E-2</v>
          </cell>
          <cell r="B33">
            <v>3.8</v>
          </cell>
          <cell r="C33">
            <v>2.9000000000000019E-2</v>
          </cell>
          <cell r="D33">
            <v>3.8</v>
          </cell>
          <cell r="E33">
            <v>2.9000000000000019E-2</v>
          </cell>
          <cell r="F33">
            <v>3.8</v>
          </cell>
          <cell r="G33">
            <v>2.9000000000000019E-2</v>
          </cell>
          <cell r="H33">
            <v>3.8</v>
          </cell>
          <cell r="I33">
            <v>2.9000000000000012</v>
          </cell>
          <cell r="J33">
            <v>4.5</v>
          </cell>
          <cell r="K33">
            <v>2.9000000000000019E-2</v>
          </cell>
          <cell r="L33">
            <v>3.75</v>
          </cell>
          <cell r="M33">
            <v>2.9000000000000019E-2</v>
          </cell>
          <cell r="N33">
            <v>3.8</v>
          </cell>
        </row>
        <row r="34">
          <cell r="A34">
            <v>3.000000000000002E-2</v>
          </cell>
          <cell r="B34">
            <v>3.8</v>
          </cell>
          <cell r="C34">
            <v>3.000000000000002E-2</v>
          </cell>
          <cell r="D34">
            <v>3.8</v>
          </cell>
          <cell r="E34">
            <v>3.000000000000002E-2</v>
          </cell>
          <cell r="F34">
            <v>3.8</v>
          </cell>
          <cell r="G34">
            <v>3.000000000000002E-2</v>
          </cell>
          <cell r="H34">
            <v>3.8</v>
          </cell>
          <cell r="I34">
            <v>3.0000000000000013</v>
          </cell>
          <cell r="J34">
            <v>4.5</v>
          </cell>
          <cell r="K34">
            <v>3.000000000000002E-2</v>
          </cell>
          <cell r="L34">
            <v>3.75</v>
          </cell>
          <cell r="M34">
            <v>3.000000000000002E-2</v>
          </cell>
          <cell r="N34">
            <v>3.8</v>
          </cell>
        </row>
        <row r="35">
          <cell r="A35">
            <v>3.1000000000000021E-2</v>
          </cell>
          <cell r="B35">
            <v>3.8</v>
          </cell>
          <cell r="C35">
            <v>3.1000000000000021E-2</v>
          </cell>
          <cell r="D35">
            <v>3.8</v>
          </cell>
          <cell r="E35">
            <v>3.1000000000000021E-2</v>
          </cell>
          <cell r="F35">
            <v>3.8</v>
          </cell>
          <cell r="G35">
            <v>3.1000000000000021E-2</v>
          </cell>
          <cell r="H35">
            <v>3.8</v>
          </cell>
          <cell r="I35">
            <v>3.1000000000000014</v>
          </cell>
          <cell r="J35">
            <v>4.5</v>
          </cell>
          <cell r="K35">
            <v>3.1000000000000021E-2</v>
          </cell>
          <cell r="L35">
            <v>3.75</v>
          </cell>
          <cell r="M35">
            <v>3.1000000000000021E-2</v>
          </cell>
          <cell r="N35">
            <v>3.8</v>
          </cell>
        </row>
        <row r="36">
          <cell r="A36">
            <v>3.2000000000000021E-2</v>
          </cell>
          <cell r="B36">
            <v>3.8</v>
          </cell>
          <cell r="C36">
            <v>3.2000000000000021E-2</v>
          </cell>
          <cell r="D36">
            <v>3.8</v>
          </cell>
          <cell r="E36">
            <v>3.2000000000000021E-2</v>
          </cell>
          <cell r="F36">
            <v>3.8</v>
          </cell>
          <cell r="G36">
            <v>3.2000000000000021E-2</v>
          </cell>
          <cell r="H36">
            <v>3.8</v>
          </cell>
          <cell r="I36">
            <v>3.2000000000000015</v>
          </cell>
          <cell r="J36">
            <v>4.5</v>
          </cell>
          <cell r="K36">
            <v>3.2000000000000021E-2</v>
          </cell>
          <cell r="L36">
            <v>3.75</v>
          </cell>
          <cell r="M36">
            <v>3.2000000000000021E-2</v>
          </cell>
          <cell r="N36">
            <v>3.8</v>
          </cell>
        </row>
        <row r="37">
          <cell r="A37">
            <v>3.3000000000000022E-2</v>
          </cell>
          <cell r="B37">
            <v>3.8</v>
          </cell>
          <cell r="C37">
            <v>3.3000000000000022E-2</v>
          </cell>
          <cell r="D37">
            <v>3.8</v>
          </cell>
          <cell r="E37">
            <v>3.3000000000000022E-2</v>
          </cell>
          <cell r="F37">
            <v>3.8</v>
          </cell>
          <cell r="G37">
            <v>3.3000000000000022E-2</v>
          </cell>
          <cell r="H37">
            <v>3.8</v>
          </cell>
          <cell r="I37">
            <v>3.3000000000000016</v>
          </cell>
          <cell r="J37">
            <v>4.5</v>
          </cell>
          <cell r="K37">
            <v>3.3000000000000022E-2</v>
          </cell>
          <cell r="L37">
            <v>3.75</v>
          </cell>
          <cell r="M37">
            <v>3.3000000000000022E-2</v>
          </cell>
          <cell r="N37">
            <v>3.8</v>
          </cell>
        </row>
        <row r="38">
          <cell r="A38">
            <v>3.4000000000000023E-2</v>
          </cell>
          <cell r="B38">
            <v>3.8</v>
          </cell>
          <cell r="C38">
            <v>3.4000000000000023E-2</v>
          </cell>
          <cell r="D38">
            <v>3.8</v>
          </cell>
          <cell r="E38">
            <v>3.4000000000000023E-2</v>
          </cell>
          <cell r="F38">
            <v>3.8</v>
          </cell>
          <cell r="G38">
            <v>3.4000000000000023E-2</v>
          </cell>
          <cell r="H38">
            <v>3.8</v>
          </cell>
          <cell r="I38">
            <v>3.4000000000000017</v>
          </cell>
          <cell r="J38">
            <v>4.5</v>
          </cell>
          <cell r="K38">
            <v>3.4000000000000023E-2</v>
          </cell>
          <cell r="L38">
            <v>3.75</v>
          </cell>
          <cell r="M38">
            <v>3.4000000000000023E-2</v>
          </cell>
          <cell r="N38">
            <v>3.8</v>
          </cell>
        </row>
        <row r="39">
          <cell r="A39">
            <v>3.5000000000000024E-2</v>
          </cell>
          <cell r="B39">
            <v>3.8</v>
          </cell>
          <cell r="C39">
            <v>3.5000000000000024E-2</v>
          </cell>
          <cell r="D39">
            <v>3.8</v>
          </cell>
          <cell r="E39">
            <v>3.5000000000000024E-2</v>
          </cell>
          <cell r="F39">
            <v>3.8</v>
          </cell>
          <cell r="G39">
            <v>3.5000000000000024E-2</v>
          </cell>
          <cell r="H39">
            <v>3.8</v>
          </cell>
          <cell r="I39">
            <v>3.5000000000000018</v>
          </cell>
          <cell r="J39">
            <v>4.5</v>
          </cell>
          <cell r="K39">
            <v>3.5000000000000024E-2</v>
          </cell>
          <cell r="L39">
            <v>3.75</v>
          </cell>
          <cell r="M39">
            <v>3.5000000000000024E-2</v>
          </cell>
          <cell r="N39">
            <v>3.8</v>
          </cell>
        </row>
        <row r="40">
          <cell r="A40">
            <v>3.6000000000000025E-2</v>
          </cell>
          <cell r="B40">
            <v>3.8</v>
          </cell>
          <cell r="C40">
            <v>3.6000000000000025E-2</v>
          </cell>
          <cell r="D40">
            <v>3.8</v>
          </cell>
          <cell r="E40">
            <v>3.6000000000000025E-2</v>
          </cell>
          <cell r="F40">
            <v>3.8</v>
          </cell>
          <cell r="G40">
            <v>3.6000000000000025E-2</v>
          </cell>
          <cell r="H40">
            <v>3.8</v>
          </cell>
          <cell r="I40">
            <v>3.6000000000000019</v>
          </cell>
          <cell r="J40">
            <v>4.5</v>
          </cell>
          <cell r="K40">
            <v>3.6000000000000025E-2</v>
          </cell>
          <cell r="L40">
            <v>3.75</v>
          </cell>
          <cell r="M40">
            <v>3.6000000000000025E-2</v>
          </cell>
          <cell r="N40">
            <v>3.8</v>
          </cell>
        </row>
        <row r="41">
          <cell r="A41">
            <v>3.7000000000000026E-2</v>
          </cell>
          <cell r="B41">
            <v>3.8</v>
          </cell>
          <cell r="C41">
            <v>3.7000000000000026E-2</v>
          </cell>
          <cell r="D41">
            <v>3.8</v>
          </cell>
          <cell r="E41">
            <v>3.7000000000000026E-2</v>
          </cell>
          <cell r="F41">
            <v>3.8</v>
          </cell>
          <cell r="G41">
            <v>3.7000000000000026E-2</v>
          </cell>
          <cell r="H41">
            <v>3.8</v>
          </cell>
          <cell r="I41">
            <v>3.700000000000002</v>
          </cell>
          <cell r="J41">
            <v>4.5</v>
          </cell>
          <cell r="K41">
            <v>3.7000000000000026E-2</v>
          </cell>
          <cell r="L41">
            <v>3.75</v>
          </cell>
          <cell r="M41">
            <v>3.7000000000000026E-2</v>
          </cell>
          <cell r="N41">
            <v>3.8</v>
          </cell>
        </row>
        <row r="42">
          <cell r="A42">
            <v>3.8000000000000027E-2</v>
          </cell>
          <cell r="B42">
            <v>3.8</v>
          </cell>
          <cell r="C42">
            <v>3.8000000000000027E-2</v>
          </cell>
          <cell r="D42">
            <v>3.8</v>
          </cell>
          <cell r="E42">
            <v>3.8000000000000027E-2</v>
          </cell>
          <cell r="F42">
            <v>3.8</v>
          </cell>
          <cell r="G42">
            <v>3.8000000000000027E-2</v>
          </cell>
          <cell r="H42">
            <v>3.8</v>
          </cell>
          <cell r="I42">
            <v>3.800000000000002</v>
          </cell>
          <cell r="J42">
            <v>4.5</v>
          </cell>
          <cell r="K42">
            <v>3.8000000000000027E-2</v>
          </cell>
          <cell r="L42">
            <v>3.75</v>
          </cell>
          <cell r="M42">
            <v>3.8000000000000027E-2</v>
          </cell>
          <cell r="N42">
            <v>3.8</v>
          </cell>
        </row>
        <row r="43">
          <cell r="A43">
            <v>3.9000000000000028E-2</v>
          </cell>
          <cell r="B43">
            <v>3.8</v>
          </cell>
          <cell r="C43">
            <v>3.9000000000000028E-2</v>
          </cell>
          <cell r="D43">
            <v>3.8</v>
          </cell>
          <cell r="E43">
            <v>3.9000000000000028E-2</v>
          </cell>
          <cell r="F43">
            <v>3.8</v>
          </cell>
          <cell r="G43">
            <v>3.9000000000000028E-2</v>
          </cell>
          <cell r="H43">
            <v>3.8</v>
          </cell>
          <cell r="I43">
            <v>3.9000000000000021</v>
          </cell>
          <cell r="J43">
            <v>4.5</v>
          </cell>
          <cell r="K43">
            <v>3.9000000000000028E-2</v>
          </cell>
          <cell r="L43">
            <v>3.75</v>
          </cell>
          <cell r="M43">
            <v>3.9000000000000028E-2</v>
          </cell>
          <cell r="N43">
            <v>3.8</v>
          </cell>
        </row>
        <row r="44">
          <cell r="A44">
            <v>4.0000000000000029E-2</v>
          </cell>
          <cell r="B44">
            <v>3.8</v>
          </cell>
          <cell r="C44">
            <v>4.0000000000000029E-2</v>
          </cell>
          <cell r="D44">
            <v>3.8</v>
          </cell>
          <cell r="E44">
            <v>4.0000000000000029E-2</v>
          </cell>
          <cell r="F44">
            <v>3.8</v>
          </cell>
          <cell r="G44">
            <v>4.0000000000000029E-2</v>
          </cell>
          <cell r="H44">
            <v>3.8</v>
          </cell>
          <cell r="I44">
            <v>4.0000000000000018</v>
          </cell>
          <cell r="J44">
            <v>4.5</v>
          </cell>
          <cell r="K44">
            <v>4.0000000000000029E-2</v>
          </cell>
          <cell r="L44">
            <v>3.75</v>
          </cell>
          <cell r="M44">
            <v>4.0000000000000029E-2</v>
          </cell>
          <cell r="N44">
            <v>3.8</v>
          </cell>
        </row>
        <row r="45">
          <cell r="A45">
            <v>4.1000000000000029E-2</v>
          </cell>
          <cell r="B45">
            <v>3.8</v>
          </cell>
          <cell r="C45">
            <v>4.1000000000000029E-2</v>
          </cell>
          <cell r="D45">
            <v>3.8</v>
          </cell>
          <cell r="E45">
            <v>4.1000000000000029E-2</v>
          </cell>
          <cell r="F45">
            <v>3.8</v>
          </cell>
          <cell r="G45">
            <v>4.1000000000000029E-2</v>
          </cell>
          <cell r="H45">
            <v>3.8</v>
          </cell>
          <cell r="I45">
            <v>4.1000000000000014</v>
          </cell>
          <cell r="J45">
            <v>4.5</v>
          </cell>
          <cell r="K45">
            <v>4.1000000000000029E-2</v>
          </cell>
          <cell r="L45">
            <v>3.75</v>
          </cell>
          <cell r="M45">
            <v>4.1000000000000029E-2</v>
          </cell>
          <cell r="N45">
            <v>3.8</v>
          </cell>
        </row>
        <row r="46">
          <cell r="A46">
            <v>4.200000000000003E-2</v>
          </cell>
          <cell r="B46">
            <v>3.8</v>
          </cell>
          <cell r="C46">
            <v>4.200000000000003E-2</v>
          </cell>
          <cell r="D46">
            <v>3.8</v>
          </cell>
          <cell r="E46">
            <v>4.200000000000003E-2</v>
          </cell>
          <cell r="F46">
            <v>3.8</v>
          </cell>
          <cell r="G46">
            <v>4.200000000000003E-2</v>
          </cell>
          <cell r="H46">
            <v>3.8</v>
          </cell>
          <cell r="I46">
            <v>4.2000000000000011</v>
          </cell>
          <cell r="J46">
            <v>4.5</v>
          </cell>
          <cell r="K46">
            <v>4.200000000000003E-2</v>
          </cell>
          <cell r="L46">
            <v>3.75</v>
          </cell>
          <cell r="M46">
            <v>4.200000000000003E-2</v>
          </cell>
          <cell r="N46">
            <v>3.8</v>
          </cell>
        </row>
        <row r="47">
          <cell r="A47">
            <v>4.3000000000000031E-2</v>
          </cell>
          <cell r="B47">
            <v>3.8</v>
          </cell>
          <cell r="C47">
            <v>4.3000000000000031E-2</v>
          </cell>
          <cell r="D47">
            <v>3.8</v>
          </cell>
          <cell r="E47">
            <v>4.3000000000000031E-2</v>
          </cell>
          <cell r="F47">
            <v>3.8</v>
          </cell>
          <cell r="G47">
            <v>4.3000000000000031E-2</v>
          </cell>
          <cell r="H47">
            <v>3.8</v>
          </cell>
          <cell r="I47">
            <v>4.3000000000000007</v>
          </cell>
          <cell r="J47">
            <v>4.5</v>
          </cell>
          <cell r="K47">
            <v>4.3000000000000031E-2</v>
          </cell>
          <cell r="L47">
            <v>3.75</v>
          </cell>
          <cell r="M47">
            <v>4.3000000000000031E-2</v>
          </cell>
          <cell r="N47">
            <v>3.8</v>
          </cell>
        </row>
        <row r="48">
          <cell r="A48">
            <v>4.4000000000000032E-2</v>
          </cell>
          <cell r="B48">
            <v>3.8</v>
          </cell>
          <cell r="C48">
            <v>4.4000000000000032E-2</v>
          </cell>
          <cell r="D48">
            <v>3.8</v>
          </cell>
          <cell r="E48">
            <v>4.4000000000000032E-2</v>
          </cell>
          <cell r="F48">
            <v>3.8</v>
          </cell>
          <cell r="G48">
            <v>4.4000000000000032E-2</v>
          </cell>
          <cell r="H48">
            <v>3.8</v>
          </cell>
          <cell r="I48">
            <v>4.4000000000000004</v>
          </cell>
          <cell r="J48">
            <v>4.5</v>
          </cell>
          <cell r="K48">
            <v>4.4000000000000032E-2</v>
          </cell>
          <cell r="L48">
            <v>3.75</v>
          </cell>
          <cell r="M48">
            <v>4.4000000000000032E-2</v>
          </cell>
          <cell r="N48">
            <v>3.8</v>
          </cell>
        </row>
        <row r="49">
          <cell r="A49">
            <v>4.5000000000000033E-2</v>
          </cell>
          <cell r="B49">
            <v>3.8</v>
          </cell>
          <cell r="C49">
            <v>4.5000000000000033E-2</v>
          </cell>
          <cell r="D49">
            <v>3.8</v>
          </cell>
          <cell r="E49">
            <v>4.5000000000000033E-2</v>
          </cell>
          <cell r="F49">
            <v>3.8</v>
          </cell>
          <cell r="G49">
            <v>4.5000000000000033E-2</v>
          </cell>
          <cell r="H49">
            <v>3.8</v>
          </cell>
          <cell r="I49">
            <v>4.5</v>
          </cell>
          <cell r="J49">
            <v>4.5</v>
          </cell>
          <cell r="K49">
            <v>4.5000000000000033E-2</v>
          </cell>
          <cell r="L49">
            <v>3.75</v>
          </cell>
          <cell r="M49">
            <v>4.5000000000000033E-2</v>
          </cell>
          <cell r="N49">
            <v>3.8</v>
          </cell>
        </row>
        <row r="50">
          <cell r="A50">
            <v>4.6000000000000034E-2</v>
          </cell>
          <cell r="B50">
            <v>3.8</v>
          </cell>
          <cell r="C50">
            <v>4.6000000000000034E-2</v>
          </cell>
          <cell r="D50">
            <v>3.8</v>
          </cell>
          <cell r="E50">
            <v>4.6000000000000034E-2</v>
          </cell>
          <cell r="F50">
            <v>3.8</v>
          </cell>
          <cell r="G50">
            <v>4.6000000000000034E-2</v>
          </cell>
          <cell r="H50">
            <v>3.8</v>
          </cell>
          <cell r="I50">
            <v>4.5999999999999996</v>
          </cell>
          <cell r="J50">
            <v>4.5</v>
          </cell>
          <cell r="K50">
            <v>4.6000000000000034E-2</v>
          </cell>
          <cell r="L50">
            <v>3.75</v>
          </cell>
          <cell r="M50">
            <v>4.6000000000000034E-2</v>
          </cell>
          <cell r="N50">
            <v>3.8</v>
          </cell>
        </row>
        <row r="51">
          <cell r="A51">
            <v>4.7000000000000035E-2</v>
          </cell>
          <cell r="B51">
            <v>3.8</v>
          </cell>
          <cell r="C51">
            <v>4.7000000000000035E-2</v>
          </cell>
          <cell r="D51">
            <v>3.8</v>
          </cell>
          <cell r="E51">
            <v>4.7000000000000035E-2</v>
          </cell>
          <cell r="F51">
            <v>3.8</v>
          </cell>
          <cell r="G51">
            <v>4.7000000000000035E-2</v>
          </cell>
          <cell r="H51">
            <v>3.8</v>
          </cell>
          <cell r="I51">
            <v>4.6999999999999993</v>
          </cell>
          <cell r="J51">
            <v>4.5</v>
          </cell>
          <cell r="K51">
            <v>4.7000000000000035E-2</v>
          </cell>
          <cell r="L51">
            <v>3.75</v>
          </cell>
          <cell r="M51">
            <v>4.7000000000000035E-2</v>
          </cell>
          <cell r="N51">
            <v>3.8</v>
          </cell>
        </row>
        <row r="52">
          <cell r="A52">
            <v>4.8000000000000036E-2</v>
          </cell>
          <cell r="B52">
            <v>3.8</v>
          </cell>
          <cell r="C52">
            <v>4.8000000000000036E-2</v>
          </cell>
          <cell r="D52">
            <v>3.8</v>
          </cell>
          <cell r="E52">
            <v>4.8000000000000036E-2</v>
          </cell>
          <cell r="F52">
            <v>3.8</v>
          </cell>
          <cell r="G52">
            <v>4.8000000000000036E-2</v>
          </cell>
          <cell r="H52">
            <v>3.8</v>
          </cell>
          <cell r="I52">
            <v>4.7999999999999989</v>
          </cell>
          <cell r="J52">
            <v>4.5</v>
          </cell>
          <cell r="K52">
            <v>4.8000000000000036E-2</v>
          </cell>
          <cell r="L52">
            <v>3.75</v>
          </cell>
          <cell r="M52">
            <v>4.8000000000000036E-2</v>
          </cell>
          <cell r="N52">
            <v>3.8</v>
          </cell>
        </row>
        <row r="53">
          <cell r="A53">
            <v>4.9000000000000037E-2</v>
          </cell>
          <cell r="B53">
            <v>3.8</v>
          </cell>
          <cell r="C53">
            <v>4.9000000000000037E-2</v>
          </cell>
          <cell r="D53">
            <v>3.8</v>
          </cell>
          <cell r="E53">
            <v>4.9000000000000037E-2</v>
          </cell>
          <cell r="F53">
            <v>3.8</v>
          </cell>
          <cell r="G53">
            <v>4.9000000000000037E-2</v>
          </cell>
          <cell r="H53">
            <v>3.8</v>
          </cell>
          <cell r="I53">
            <v>4.8999999999999986</v>
          </cell>
          <cell r="J53">
            <v>4.5</v>
          </cell>
          <cell r="K53">
            <v>4.9000000000000037E-2</v>
          </cell>
          <cell r="L53">
            <v>3.75</v>
          </cell>
          <cell r="M53">
            <v>4.9000000000000037E-2</v>
          </cell>
          <cell r="N53">
            <v>3.8</v>
          </cell>
        </row>
        <row r="54">
          <cell r="A54">
            <v>5.0000000000000037E-2</v>
          </cell>
          <cell r="B54">
            <v>3.8</v>
          </cell>
          <cell r="C54">
            <v>5.0000000000000037E-2</v>
          </cell>
          <cell r="D54">
            <v>3.8</v>
          </cell>
          <cell r="E54">
            <v>5.0000000000000037E-2</v>
          </cell>
          <cell r="F54">
            <v>3.8</v>
          </cell>
          <cell r="G54">
            <v>5.0000000000000037E-2</v>
          </cell>
          <cell r="H54">
            <v>3.8</v>
          </cell>
          <cell r="I54">
            <v>4.9999999999999982</v>
          </cell>
          <cell r="J54">
            <v>4.5</v>
          </cell>
          <cell r="K54">
            <v>5.0000000000000037E-2</v>
          </cell>
          <cell r="L54">
            <v>3.75</v>
          </cell>
          <cell r="M54">
            <v>5.0000000000000037E-2</v>
          </cell>
          <cell r="N54">
            <v>3.8</v>
          </cell>
        </row>
        <row r="55">
          <cell r="A55">
            <v>5.1000000000000038E-2</v>
          </cell>
          <cell r="B55">
            <v>3</v>
          </cell>
          <cell r="C55">
            <v>5.1000000000000038E-2</v>
          </cell>
          <cell r="D55">
            <v>3</v>
          </cell>
          <cell r="E55">
            <v>5.1000000000000038E-2</v>
          </cell>
          <cell r="F55">
            <v>3</v>
          </cell>
          <cell r="G55">
            <v>5.1000000000000038E-2</v>
          </cell>
          <cell r="H55">
            <v>3</v>
          </cell>
          <cell r="I55">
            <v>5.0999999999999979</v>
          </cell>
          <cell r="J55">
            <v>3.5</v>
          </cell>
          <cell r="K55">
            <v>5.1000000000000038E-2</v>
          </cell>
          <cell r="L55">
            <v>3.5</v>
          </cell>
          <cell r="M55">
            <v>5.1000000000000038E-2</v>
          </cell>
          <cell r="N55">
            <v>1.3</v>
          </cell>
        </row>
        <row r="56">
          <cell r="A56">
            <v>5.2000000000000039E-2</v>
          </cell>
          <cell r="B56">
            <v>3</v>
          </cell>
          <cell r="C56">
            <v>5.2000000000000039E-2</v>
          </cell>
          <cell r="D56">
            <v>3</v>
          </cell>
          <cell r="E56">
            <v>5.2000000000000039E-2</v>
          </cell>
          <cell r="F56">
            <v>3</v>
          </cell>
          <cell r="G56">
            <v>5.2000000000000039E-2</v>
          </cell>
          <cell r="H56">
            <v>3</v>
          </cell>
          <cell r="I56">
            <v>5.1999999999999975</v>
          </cell>
          <cell r="J56">
            <v>3.5</v>
          </cell>
          <cell r="K56">
            <v>5.2000000000000039E-2</v>
          </cell>
          <cell r="L56">
            <v>3.5</v>
          </cell>
          <cell r="M56">
            <v>5.2000000000000039E-2</v>
          </cell>
          <cell r="N56">
            <v>1.3</v>
          </cell>
        </row>
        <row r="57">
          <cell r="A57">
            <v>5.300000000000004E-2</v>
          </cell>
          <cell r="B57">
            <v>3</v>
          </cell>
          <cell r="C57">
            <v>5.300000000000004E-2</v>
          </cell>
          <cell r="D57">
            <v>3</v>
          </cell>
          <cell r="E57">
            <v>5.300000000000004E-2</v>
          </cell>
          <cell r="F57">
            <v>3</v>
          </cell>
          <cell r="G57">
            <v>5.300000000000004E-2</v>
          </cell>
          <cell r="H57">
            <v>3</v>
          </cell>
          <cell r="I57">
            <v>5.2999999999999972</v>
          </cell>
          <cell r="J57">
            <v>3.5</v>
          </cell>
          <cell r="K57">
            <v>5.300000000000004E-2</v>
          </cell>
          <cell r="L57">
            <v>3.5</v>
          </cell>
          <cell r="M57">
            <v>5.300000000000004E-2</v>
          </cell>
          <cell r="N57">
            <v>1.3</v>
          </cell>
        </row>
        <row r="58">
          <cell r="A58">
            <v>5.4000000000000041E-2</v>
          </cell>
          <cell r="B58">
            <v>3</v>
          </cell>
          <cell r="C58">
            <v>5.4000000000000041E-2</v>
          </cell>
          <cell r="D58">
            <v>3</v>
          </cell>
          <cell r="E58">
            <v>5.4000000000000041E-2</v>
          </cell>
          <cell r="F58">
            <v>3</v>
          </cell>
          <cell r="G58">
            <v>5.4000000000000041E-2</v>
          </cell>
          <cell r="H58">
            <v>3</v>
          </cell>
          <cell r="I58">
            <v>5.3999999999999968</v>
          </cell>
          <cell r="J58">
            <v>3.5</v>
          </cell>
          <cell r="K58">
            <v>5.4000000000000041E-2</v>
          </cell>
          <cell r="L58">
            <v>3.5</v>
          </cell>
          <cell r="M58">
            <v>5.4000000000000041E-2</v>
          </cell>
          <cell r="N58">
            <v>1.3</v>
          </cell>
        </row>
        <row r="59">
          <cell r="A59">
            <v>5.5000000000000042E-2</v>
          </cell>
          <cell r="B59">
            <v>3</v>
          </cell>
          <cell r="C59">
            <v>5.5000000000000042E-2</v>
          </cell>
          <cell r="D59">
            <v>3</v>
          </cell>
          <cell r="E59">
            <v>5.5000000000000042E-2</v>
          </cell>
          <cell r="F59">
            <v>3</v>
          </cell>
          <cell r="G59">
            <v>5.5000000000000042E-2</v>
          </cell>
          <cell r="H59">
            <v>3</v>
          </cell>
          <cell r="I59">
            <v>5.4999999999999964</v>
          </cell>
          <cell r="J59">
            <v>3.5</v>
          </cell>
          <cell r="K59">
            <v>5.5000000000000042E-2</v>
          </cell>
          <cell r="L59">
            <v>3.5</v>
          </cell>
          <cell r="M59">
            <v>5.5000000000000042E-2</v>
          </cell>
          <cell r="N59">
            <v>1.3</v>
          </cell>
        </row>
        <row r="60">
          <cell r="A60">
            <v>5.6000000000000043E-2</v>
          </cell>
          <cell r="B60">
            <v>3</v>
          </cell>
          <cell r="C60">
            <v>5.6000000000000043E-2</v>
          </cell>
          <cell r="D60">
            <v>3</v>
          </cell>
          <cell r="E60">
            <v>5.6000000000000043E-2</v>
          </cell>
          <cell r="F60">
            <v>3</v>
          </cell>
          <cell r="G60">
            <v>5.6000000000000043E-2</v>
          </cell>
          <cell r="H60">
            <v>3</v>
          </cell>
          <cell r="I60">
            <v>5.5999999999999961</v>
          </cell>
          <cell r="J60">
            <v>3.5</v>
          </cell>
          <cell r="K60">
            <v>5.6000000000000043E-2</v>
          </cell>
          <cell r="L60">
            <v>3.5</v>
          </cell>
          <cell r="M60">
            <v>5.6000000000000043E-2</v>
          </cell>
          <cell r="N60">
            <v>1.3</v>
          </cell>
        </row>
        <row r="61">
          <cell r="A61">
            <v>5.7000000000000044E-2</v>
          </cell>
          <cell r="B61">
            <v>3</v>
          </cell>
          <cell r="C61">
            <v>5.7000000000000044E-2</v>
          </cell>
          <cell r="D61">
            <v>3</v>
          </cell>
          <cell r="E61">
            <v>5.7000000000000044E-2</v>
          </cell>
          <cell r="F61">
            <v>3</v>
          </cell>
          <cell r="G61">
            <v>5.7000000000000044E-2</v>
          </cell>
          <cell r="H61">
            <v>3</v>
          </cell>
          <cell r="I61">
            <v>5.6999999999999957</v>
          </cell>
          <cell r="J61">
            <v>3.5</v>
          </cell>
          <cell r="K61">
            <v>5.7000000000000044E-2</v>
          </cell>
          <cell r="L61">
            <v>3.5</v>
          </cell>
          <cell r="M61">
            <v>5.7000000000000044E-2</v>
          </cell>
          <cell r="N61">
            <v>1.3</v>
          </cell>
        </row>
        <row r="62">
          <cell r="A62">
            <v>5.8000000000000045E-2</v>
          </cell>
          <cell r="B62">
            <v>3</v>
          </cell>
          <cell r="C62">
            <v>5.8000000000000045E-2</v>
          </cell>
          <cell r="D62">
            <v>3</v>
          </cell>
          <cell r="E62">
            <v>5.8000000000000045E-2</v>
          </cell>
          <cell r="F62">
            <v>3</v>
          </cell>
          <cell r="G62">
            <v>5.8000000000000045E-2</v>
          </cell>
          <cell r="H62">
            <v>3</v>
          </cell>
          <cell r="I62">
            <v>5.7999999999999954</v>
          </cell>
          <cell r="J62">
            <v>3.5</v>
          </cell>
          <cell r="K62">
            <v>5.8000000000000045E-2</v>
          </cell>
          <cell r="L62">
            <v>3.5</v>
          </cell>
          <cell r="M62">
            <v>5.8000000000000045E-2</v>
          </cell>
          <cell r="N62">
            <v>1.3</v>
          </cell>
        </row>
        <row r="63">
          <cell r="A63">
            <v>5.9000000000000045E-2</v>
          </cell>
          <cell r="B63">
            <v>3</v>
          </cell>
          <cell r="C63">
            <v>5.9000000000000045E-2</v>
          </cell>
          <cell r="D63">
            <v>3</v>
          </cell>
          <cell r="E63">
            <v>5.9000000000000045E-2</v>
          </cell>
          <cell r="F63">
            <v>3</v>
          </cell>
          <cell r="G63">
            <v>5.9000000000000045E-2</v>
          </cell>
          <cell r="H63">
            <v>3</v>
          </cell>
          <cell r="I63">
            <v>5.899999999999995</v>
          </cell>
          <cell r="J63">
            <v>3.5</v>
          </cell>
          <cell r="K63">
            <v>5.9000000000000045E-2</v>
          </cell>
          <cell r="L63">
            <v>3.5</v>
          </cell>
          <cell r="M63">
            <v>5.9000000000000045E-2</v>
          </cell>
          <cell r="N63">
            <v>1.3</v>
          </cell>
        </row>
        <row r="64">
          <cell r="A64">
            <v>6.0000000000000046E-2</v>
          </cell>
          <cell r="B64">
            <v>3</v>
          </cell>
          <cell r="C64">
            <v>6.0000000000000046E-2</v>
          </cell>
          <cell r="D64">
            <v>3</v>
          </cell>
          <cell r="E64">
            <v>6.0000000000000046E-2</v>
          </cell>
          <cell r="F64">
            <v>3</v>
          </cell>
          <cell r="G64">
            <v>6.0000000000000046E-2</v>
          </cell>
          <cell r="H64">
            <v>3</v>
          </cell>
          <cell r="I64">
            <v>5.9999999999999947</v>
          </cell>
          <cell r="J64">
            <v>3.5</v>
          </cell>
          <cell r="K64">
            <v>6.0000000000000046E-2</v>
          </cell>
          <cell r="L64">
            <v>3.5</v>
          </cell>
          <cell r="M64">
            <v>6.0000000000000046E-2</v>
          </cell>
          <cell r="N64">
            <v>1.3</v>
          </cell>
        </row>
        <row r="65">
          <cell r="A65">
            <v>6.1000000000000047E-2</v>
          </cell>
          <cell r="B65">
            <v>3</v>
          </cell>
          <cell r="C65">
            <v>6.1000000000000047E-2</v>
          </cell>
          <cell r="D65">
            <v>3</v>
          </cell>
          <cell r="E65">
            <v>6.1000000000000047E-2</v>
          </cell>
          <cell r="F65">
            <v>3</v>
          </cell>
          <cell r="G65">
            <v>6.1000000000000047E-2</v>
          </cell>
          <cell r="H65">
            <v>3</v>
          </cell>
          <cell r="I65">
            <v>6.0999999999999943</v>
          </cell>
          <cell r="J65">
            <v>3.5</v>
          </cell>
          <cell r="K65">
            <v>6.1000000000000047E-2</v>
          </cell>
          <cell r="L65">
            <v>3.5</v>
          </cell>
          <cell r="M65">
            <v>6.1000000000000047E-2</v>
          </cell>
          <cell r="N65">
            <v>1.3</v>
          </cell>
        </row>
        <row r="66">
          <cell r="A66">
            <v>6.2000000000000048E-2</v>
          </cell>
          <cell r="B66">
            <v>3</v>
          </cell>
          <cell r="C66">
            <v>6.2000000000000048E-2</v>
          </cell>
          <cell r="D66">
            <v>3</v>
          </cell>
          <cell r="E66">
            <v>6.2000000000000048E-2</v>
          </cell>
          <cell r="F66">
            <v>3</v>
          </cell>
          <cell r="G66">
            <v>6.2000000000000048E-2</v>
          </cell>
          <cell r="H66">
            <v>3</v>
          </cell>
          <cell r="I66">
            <v>6.199999999999994</v>
          </cell>
          <cell r="J66">
            <v>3.5</v>
          </cell>
          <cell r="K66">
            <v>6.2000000000000048E-2</v>
          </cell>
          <cell r="L66">
            <v>3.5</v>
          </cell>
          <cell r="M66">
            <v>6.2000000000000048E-2</v>
          </cell>
          <cell r="N66">
            <v>1.3</v>
          </cell>
        </row>
        <row r="67">
          <cell r="A67">
            <v>6.3000000000000042E-2</v>
          </cell>
          <cell r="B67">
            <v>3</v>
          </cell>
          <cell r="C67">
            <v>6.3000000000000042E-2</v>
          </cell>
          <cell r="D67">
            <v>3</v>
          </cell>
          <cell r="E67">
            <v>6.3000000000000042E-2</v>
          </cell>
          <cell r="F67">
            <v>3</v>
          </cell>
          <cell r="G67">
            <v>6.3000000000000042E-2</v>
          </cell>
          <cell r="H67">
            <v>3</v>
          </cell>
          <cell r="I67">
            <v>6.2999999999999936</v>
          </cell>
          <cell r="J67">
            <v>3.5</v>
          </cell>
          <cell r="K67">
            <v>6.3000000000000042E-2</v>
          </cell>
          <cell r="L67">
            <v>3.5</v>
          </cell>
          <cell r="M67">
            <v>6.3000000000000042E-2</v>
          </cell>
          <cell r="N67">
            <v>1.3</v>
          </cell>
        </row>
        <row r="68">
          <cell r="A68">
            <v>6.4000000000000043E-2</v>
          </cell>
          <cell r="B68">
            <v>3</v>
          </cell>
          <cell r="C68">
            <v>6.4000000000000043E-2</v>
          </cell>
          <cell r="D68">
            <v>3</v>
          </cell>
          <cell r="E68">
            <v>6.4000000000000043E-2</v>
          </cell>
          <cell r="F68">
            <v>3</v>
          </cell>
          <cell r="G68">
            <v>6.4000000000000043E-2</v>
          </cell>
          <cell r="H68">
            <v>3</v>
          </cell>
          <cell r="I68">
            <v>6.3999999999999932</v>
          </cell>
          <cell r="J68">
            <v>3.5</v>
          </cell>
          <cell r="K68">
            <v>6.4000000000000043E-2</v>
          </cell>
          <cell r="L68">
            <v>3.5</v>
          </cell>
          <cell r="M68">
            <v>6.4000000000000043E-2</v>
          </cell>
          <cell r="N68">
            <v>1.3</v>
          </cell>
        </row>
        <row r="69">
          <cell r="A69">
            <v>6.5000000000000044E-2</v>
          </cell>
          <cell r="B69">
            <v>3</v>
          </cell>
          <cell r="C69">
            <v>6.5000000000000044E-2</v>
          </cell>
          <cell r="D69">
            <v>3</v>
          </cell>
          <cell r="E69">
            <v>6.5000000000000044E-2</v>
          </cell>
          <cell r="F69">
            <v>3</v>
          </cell>
          <cell r="G69">
            <v>6.5000000000000044E-2</v>
          </cell>
          <cell r="H69">
            <v>3</v>
          </cell>
          <cell r="I69">
            <v>6.4999999999999929</v>
          </cell>
          <cell r="J69">
            <v>3.5</v>
          </cell>
          <cell r="K69">
            <v>6.5000000000000044E-2</v>
          </cell>
          <cell r="L69">
            <v>3.5</v>
          </cell>
          <cell r="M69">
            <v>6.5000000000000044E-2</v>
          </cell>
          <cell r="N69">
            <v>1.3</v>
          </cell>
        </row>
        <row r="70">
          <cell r="A70">
            <v>6.6000000000000045E-2</v>
          </cell>
          <cell r="B70">
            <v>3</v>
          </cell>
          <cell r="C70">
            <v>6.6000000000000045E-2</v>
          </cell>
          <cell r="D70">
            <v>3</v>
          </cell>
          <cell r="E70">
            <v>6.6000000000000045E-2</v>
          </cell>
          <cell r="F70">
            <v>3</v>
          </cell>
          <cell r="G70">
            <v>6.6000000000000045E-2</v>
          </cell>
          <cell r="H70">
            <v>3</v>
          </cell>
          <cell r="I70">
            <v>6.5999999999999925</v>
          </cell>
          <cell r="J70">
            <v>3.5</v>
          </cell>
          <cell r="K70">
            <v>6.6000000000000045E-2</v>
          </cell>
          <cell r="L70">
            <v>3.5</v>
          </cell>
          <cell r="M70">
            <v>6.6000000000000045E-2</v>
          </cell>
          <cell r="N70">
            <v>1.3</v>
          </cell>
        </row>
        <row r="71">
          <cell r="A71">
            <v>6.7000000000000046E-2</v>
          </cell>
          <cell r="B71">
            <v>3</v>
          </cell>
          <cell r="C71">
            <v>6.7000000000000046E-2</v>
          </cell>
          <cell r="D71">
            <v>3</v>
          </cell>
          <cell r="E71">
            <v>6.7000000000000046E-2</v>
          </cell>
          <cell r="F71">
            <v>3</v>
          </cell>
          <cell r="G71">
            <v>6.7000000000000046E-2</v>
          </cell>
          <cell r="H71">
            <v>3</v>
          </cell>
          <cell r="I71">
            <v>6.6999999999999922</v>
          </cell>
          <cell r="J71">
            <v>3.5</v>
          </cell>
          <cell r="K71">
            <v>6.7000000000000046E-2</v>
          </cell>
          <cell r="L71">
            <v>3.5</v>
          </cell>
          <cell r="M71">
            <v>6.7000000000000046E-2</v>
          </cell>
          <cell r="N71">
            <v>1.3</v>
          </cell>
        </row>
        <row r="72">
          <cell r="A72">
            <v>6.8000000000000047E-2</v>
          </cell>
          <cell r="B72">
            <v>3</v>
          </cell>
          <cell r="C72">
            <v>6.8000000000000047E-2</v>
          </cell>
          <cell r="D72">
            <v>3</v>
          </cell>
          <cell r="E72">
            <v>6.8000000000000047E-2</v>
          </cell>
          <cell r="F72">
            <v>3</v>
          </cell>
          <cell r="G72">
            <v>6.8000000000000047E-2</v>
          </cell>
          <cell r="H72">
            <v>3</v>
          </cell>
          <cell r="I72">
            <v>6.7999999999999918</v>
          </cell>
          <cell r="J72">
            <v>3.5</v>
          </cell>
          <cell r="K72">
            <v>6.8000000000000047E-2</v>
          </cell>
          <cell r="L72">
            <v>3.5</v>
          </cell>
          <cell r="M72">
            <v>6.8000000000000047E-2</v>
          </cell>
          <cell r="N72">
            <v>1.3</v>
          </cell>
        </row>
        <row r="73">
          <cell r="A73">
            <v>6.9000000000000047E-2</v>
          </cell>
          <cell r="B73">
            <v>3</v>
          </cell>
          <cell r="C73">
            <v>6.9000000000000047E-2</v>
          </cell>
          <cell r="D73">
            <v>3</v>
          </cell>
          <cell r="E73">
            <v>6.9000000000000047E-2</v>
          </cell>
          <cell r="F73">
            <v>3</v>
          </cell>
          <cell r="G73">
            <v>6.9000000000000047E-2</v>
          </cell>
          <cell r="H73">
            <v>3</v>
          </cell>
          <cell r="I73">
            <v>6.8999999999999915</v>
          </cell>
          <cell r="J73">
            <v>3.5</v>
          </cell>
          <cell r="K73">
            <v>6.9000000000000047E-2</v>
          </cell>
          <cell r="L73">
            <v>3.5</v>
          </cell>
          <cell r="M73">
            <v>6.9000000000000047E-2</v>
          </cell>
          <cell r="N73">
            <v>1.3</v>
          </cell>
        </row>
        <row r="74">
          <cell r="A74">
            <v>7.0000000000000048E-2</v>
          </cell>
          <cell r="B74">
            <v>3</v>
          </cell>
          <cell r="C74">
            <v>7.0000000000000048E-2</v>
          </cell>
          <cell r="D74">
            <v>3</v>
          </cell>
          <cell r="E74">
            <v>7.0000000000000048E-2</v>
          </cell>
          <cell r="F74">
            <v>3</v>
          </cell>
          <cell r="G74">
            <v>7.0000000000000048E-2</v>
          </cell>
          <cell r="H74">
            <v>3</v>
          </cell>
          <cell r="I74">
            <v>6.9999999999999911</v>
          </cell>
          <cell r="J74">
            <v>3.5</v>
          </cell>
          <cell r="K74">
            <v>7.0000000000000048E-2</v>
          </cell>
          <cell r="L74">
            <v>3.5</v>
          </cell>
          <cell r="M74">
            <v>7.0000000000000048E-2</v>
          </cell>
          <cell r="N74">
            <v>1.3</v>
          </cell>
        </row>
        <row r="75">
          <cell r="A75">
            <v>7.1000000000000049E-2</v>
          </cell>
          <cell r="B75">
            <v>3</v>
          </cell>
          <cell r="C75">
            <v>7.1000000000000049E-2</v>
          </cell>
          <cell r="D75">
            <v>3</v>
          </cell>
          <cell r="E75">
            <v>7.1000000000000049E-2</v>
          </cell>
          <cell r="F75">
            <v>3</v>
          </cell>
          <cell r="G75">
            <v>7.1000000000000049E-2</v>
          </cell>
          <cell r="H75">
            <v>3</v>
          </cell>
          <cell r="I75">
            <v>7.0999999999999908</v>
          </cell>
          <cell r="J75">
            <v>3.5</v>
          </cell>
          <cell r="K75">
            <v>7.1000000000000049E-2</v>
          </cell>
          <cell r="L75">
            <v>3.5</v>
          </cell>
          <cell r="M75">
            <v>7.1000000000000049E-2</v>
          </cell>
          <cell r="N75">
            <v>1.3</v>
          </cell>
        </row>
        <row r="76">
          <cell r="A76">
            <v>7.200000000000005E-2</v>
          </cell>
          <cell r="B76">
            <v>3</v>
          </cell>
          <cell r="C76">
            <v>7.200000000000005E-2</v>
          </cell>
          <cell r="D76">
            <v>3</v>
          </cell>
          <cell r="E76">
            <v>7.200000000000005E-2</v>
          </cell>
          <cell r="F76">
            <v>3</v>
          </cell>
          <cell r="G76">
            <v>7.200000000000005E-2</v>
          </cell>
          <cell r="H76">
            <v>3</v>
          </cell>
          <cell r="I76">
            <v>7.1999999999999904</v>
          </cell>
          <cell r="J76">
            <v>3.5</v>
          </cell>
          <cell r="K76">
            <v>7.200000000000005E-2</v>
          </cell>
          <cell r="L76">
            <v>3.5</v>
          </cell>
          <cell r="M76">
            <v>7.200000000000005E-2</v>
          </cell>
          <cell r="N76">
            <v>1.3</v>
          </cell>
        </row>
        <row r="77">
          <cell r="A77">
            <v>7.3000000000000051E-2</v>
          </cell>
          <cell r="B77">
            <v>3</v>
          </cell>
          <cell r="C77">
            <v>7.3000000000000051E-2</v>
          </cell>
          <cell r="D77">
            <v>3</v>
          </cell>
          <cell r="E77">
            <v>7.3000000000000051E-2</v>
          </cell>
          <cell r="F77">
            <v>3</v>
          </cell>
          <cell r="G77">
            <v>7.3000000000000051E-2</v>
          </cell>
          <cell r="H77">
            <v>3</v>
          </cell>
          <cell r="I77">
            <v>7.2999999999999901</v>
          </cell>
          <cell r="J77">
            <v>3.5</v>
          </cell>
          <cell r="K77">
            <v>7.3000000000000051E-2</v>
          </cell>
          <cell r="L77">
            <v>3.5</v>
          </cell>
          <cell r="M77">
            <v>7.3000000000000051E-2</v>
          </cell>
          <cell r="N77">
            <v>1.3</v>
          </cell>
        </row>
        <row r="78">
          <cell r="A78">
            <v>7.4000000000000052E-2</v>
          </cell>
          <cell r="B78">
            <v>3</v>
          </cell>
          <cell r="C78">
            <v>7.4000000000000052E-2</v>
          </cell>
          <cell r="D78">
            <v>3</v>
          </cell>
          <cell r="E78">
            <v>7.4000000000000052E-2</v>
          </cell>
          <cell r="F78">
            <v>3</v>
          </cell>
          <cell r="G78">
            <v>7.4000000000000052E-2</v>
          </cell>
          <cell r="H78">
            <v>3</v>
          </cell>
          <cell r="I78">
            <v>7.3999999999999897</v>
          </cell>
          <cell r="J78">
            <v>3.5</v>
          </cell>
          <cell r="K78">
            <v>7.4000000000000052E-2</v>
          </cell>
          <cell r="L78">
            <v>3.5</v>
          </cell>
          <cell r="M78">
            <v>7.4000000000000052E-2</v>
          </cell>
          <cell r="N78">
            <v>1.3</v>
          </cell>
        </row>
        <row r="79">
          <cell r="A79">
            <v>7.5000000000000053E-2</v>
          </cell>
          <cell r="B79">
            <v>3</v>
          </cell>
          <cell r="C79">
            <v>7.5000000000000053E-2</v>
          </cell>
          <cell r="D79">
            <v>3</v>
          </cell>
          <cell r="E79">
            <v>7.5000000000000053E-2</v>
          </cell>
          <cell r="F79">
            <v>3</v>
          </cell>
          <cell r="G79">
            <v>7.5000000000000053E-2</v>
          </cell>
          <cell r="H79">
            <v>3</v>
          </cell>
          <cell r="I79">
            <v>7.4999999999999893</v>
          </cell>
          <cell r="J79">
            <v>3.5</v>
          </cell>
          <cell r="K79">
            <v>7.5000000000000053E-2</v>
          </cell>
          <cell r="L79">
            <v>3.5</v>
          </cell>
          <cell r="M79">
            <v>7.5000000000000053E-2</v>
          </cell>
          <cell r="N79">
            <v>1.3</v>
          </cell>
        </row>
        <row r="80">
          <cell r="A80">
            <v>7.6000000000000054E-2</v>
          </cell>
          <cell r="B80">
            <v>3</v>
          </cell>
          <cell r="C80">
            <v>7.6000000000000054E-2</v>
          </cell>
          <cell r="D80">
            <v>3</v>
          </cell>
          <cell r="E80">
            <v>7.6000000000000054E-2</v>
          </cell>
          <cell r="F80">
            <v>3</v>
          </cell>
          <cell r="G80">
            <v>7.6000000000000054E-2</v>
          </cell>
          <cell r="H80">
            <v>3</v>
          </cell>
          <cell r="I80">
            <v>7.599999999999989</v>
          </cell>
          <cell r="J80">
            <v>3.5</v>
          </cell>
          <cell r="K80">
            <v>7.6000000000000054E-2</v>
          </cell>
          <cell r="L80">
            <v>3.5</v>
          </cell>
          <cell r="M80">
            <v>7.6000000000000054E-2</v>
          </cell>
          <cell r="N80">
            <v>1.3</v>
          </cell>
        </row>
        <row r="81">
          <cell r="A81">
            <v>7.7000000000000055E-2</v>
          </cell>
          <cell r="B81">
            <v>3</v>
          </cell>
          <cell r="C81">
            <v>7.7000000000000055E-2</v>
          </cell>
          <cell r="D81">
            <v>3</v>
          </cell>
          <cell r="E81">
            <v>7.7000000000000055E-2</v>
          </cell>
          <cell r="F81">
            <v>3</v>
          </cell>
          <cell r="G81">
            <v>7.7000000000000055E-2</v>
          </cell>
          <cell r="H81">
            <v>3</v>
          </cell>
          <cell r="I81">
            <v>7.6999999999999886</v>
          </cell>
          <cell r="J81">
            <v>3.5</v>
          </cell>
          <cell r="K81">
            <v>7.7000000000000055E-2</v>
          </cell>
          <cell r="L81">
            <v>3.5</v>
          </cell>
          <cell r="M81">
            <v>7.7000000000000055E-2</v>
          </cell>
          <cell r="N81">
            <v>1.3</v>
          </cell>
        </row>
        <row r="82">
          <cell r="A82">
            <v>7.8000000000000055E-2</v>
          </cell>
          <cell r="B82">
            <v>3</v>
          </cell>
          <cell r="C82">
            <v>7.8000000000000055E-2</v>
          </cell>
          <cell r="D82">
            <v>3</v>
          </cell>
          <cell r="E82">
            <v>7.8000000000000055E-2</v>
          </cell>
          <cell r="F82">
            <v>3</v>
          </cell>
          <cell r="G82">
            <v>7.8000000000000055E-2</v>
          </cell>
          <cell r="H82">
            <v>3</v>
          </cell>
          <cell r="I82">
            <v>7.7999999999999883</v>
          </cell>
          <cell r="J82">
            <v>3.5</v>
          </cell>
          <cell r="K82">
            <v>7.8000000000000055E-2</v>
          </cell>
          <cell r="L82">
            <v>3.5</v>
          </cell>
          <cell r="M82">
            <v>7.8000000000000055E-2</v>
          </cell>
          <cell r="N82">
            <v>1.3</v>
          </cell>
        </row>
        <row r="83">
          <cell r="A83">
            <v>7.9000000000000056E-2</v>
          </cell>
          <cell r="B83">
            <v>3</v>
          </cell>
          <cell r="C83">
            <v>7.9000000000000056E-2</v>
          </cell>
          <cell r="D83">
            <v>3</v>
          </cell>
          <cell r="E83">
            <v>7.9000000000000056E-2</v>
          </cell>
          <cell r="F83">
            <v>3</v>
          </cell>
          <cell r="G83">
            <v>7.9000000000000056E-2</v>
          </cell>
          <cell r="H83">
            <v>3</v>
          </cell>
          <cell r="I83">
            <v>7.8999999999999879</v>
          </cell>
          <cell r="J83">
            <v>3.5</v>
          </cell>
          <cell r="K83">
            <v>7.9000000000000056E-2</v>
          </cell>
          <cell r="L83">
            <v>3.5</v>
          </cell>
          <cell r="M83">
            <v>7.9000000000000056E-2</v>
          </cell>
          <cell r="N83">
            <v>1.3</v>
          </cell>
        </row>
        <row r="84">
          <cell r="A84">
            <v>8.0000000000000057E-2</v>
          </cell>
          <cell r="B84">
            <v>3</v>
          </cell>
          <cell r="C84">
            <v>8.0000000000000057E-2</v>
          </cell>
          <cell r="D84">
            <v>3</v>
          </cell>
          <cell r="E84">
            <v>8.0000000000000057E-2</v>
          </cell>
          <cell r="F84">
            <v>3</v>
          </cell>
          <cell r="G84">
            <v>8.0000000000000057E-2</v>
          </cell>
          <cell r="H84">
            <v>3</v>
          </cell>
          <cell r="I84">
            <v>7.9999999999999876</v>
          </cell>
          <cell r="J84">
            <v>3.5</v>
          </cell>
          <cell r="K84">
            <v>8.0000000000000057E-2</v>
          </cell>
          <cell r="L84">
            <v>3.5</v>
          </cell>
          <cell r="M84">
            <v>8.0000000000000057E-2</v>
          </cell>
          <cell r="N84">
            <v>1.3</v>
          </cell>
        </row>
        <row r="85">
          <cell r="A85">
            <v>8.1000000000000058E-2</v>
          </cell>
          <cell r="B85">
            <v>3</v>
          </cell>
          <cell r="C85">
            <v>8.1000000000000058E-2</v>
          </cell>
          <cell r="D85">
            <v>3</v>
          </cell>
          <cell r="E85">
            <v>8.1000000000000058E-2</v>
          </cell>
          <cell r="F85">
            <v>3</v>
          </cell>
          <cell r="G85">
            <v>8.1000000000000058E-2</v>
          </cell>
          <cell r="H85">
            <v>3</v>
          </cell>
          <cell r="I85">
            <v>8.0999999999999872</v>
          </cell>
          <cell r="J85">
            <v>3.5</v>
          </cell>
          <cell r="K85">
            <v>8.1000000000000058E-2</v>
          </cell>
          <cell r="L85">
            <v>3.5</v>
          </cell>
          <cell r="M85">
            <v>8.1000000000000058E-2</v>
          </cell>
          <cell r="N85">
            <v>1.3</v>
          </cell>
        </row>
        <row r="86">
          <cell r="A86">
            <v>8.2000000000000059E-2</v>
          </cell>
          <cell r="B86">
            <v>3</v>
          </cell>
          <cell r="C86">
            <v>8.2000000000000059E-2</v>
          </cell>
          <cell r="D86">
            <v>3</v>
          </cell>
          <cell r="E86">
            <v>8.2000000000000059E-2</v>
          </cell>
          <cell r="F86">
            <v>3</v>
          </cell>
          <cell r="G86">
            <v>8.2000000000000059E-2</v>
          </cell>
          <cell r="H86">
            <v>3</v>
          </cell>
          <cell r="I86">
            <v>8.1999999999999869</v>
          </cell>
          <cell r="J86">
            <v>3.5</v>
          </cell>
          <cell r="K86">
            <v>8.2000000000000059E-2</v>
          </cell>
          <cell r="L86">
            <v>3.5</v>
          </cell>
          <cell r="M86">
            <v>8.2000000000000059E-2</v>
          </cell>
          <cell r="N86">
            <v>1.3</v>
          </cell>
        </row>
        <row r="87">
          <cell r="A87">
            <v>8.300000000000006E-2</v>
          </cell>
          <cell r="B87">
            <v>3</v>
          </cell>
          <cell r="C87">
            <v>8.300000000000006E-2</v>
          </cell>
          <cell r="D87">
            <v>3</v>
          </cell>
          <cell r="E87">
            <v>8.300000000000006E-2</v>
          </cell>
          <cell r="F87">
            <v>3</v>
          </cell>
          <cell r="G87">
            <v>8.300000000000006E-2</v>
          </cell>
          <cell r="H87">
            <v>3</v>
          </cell>
          <cell r="I87">
            <v>8.2999999999999865</v>
          </cell>
          <cell r="J87">
            <v>3.5</v>
          </cell>
          <cell r="K87">
            <v>8.300000000000006E-2</v>
          </cell>
          <cell r="L87">
            <v>3.5</v>
          </cell>
          <cell r="M87">
            <v>8.300000000000006E-2</v>
          </cell>
          <cell r="N87">
            <v>1.3</v>
          </cell>
        </row>
        <row r="88">
          <cell r="A88">
            <v>8.4000000000000061E-2</v>
          </cell>
          <cell r="B88">
            <v>3</v>
          </cell>
          <cell r="C88">
            <v>8.4000000000000061E-2</v>
          </cell>
          <cell r="D88">
            <v>3</v>
          </cell>
          <cell r="E88">
            <v>8.4000000000000061E-2</v>
          </cell>
          <cell r="F88">
            <v>3</v>
          </cell>
          <cell r="G88">
            <v>8.4000000000000061E-2</v>
          </cell>
          <cell r="H88">
            <v>3</v>
          </cell>
          <cell r="I88">
            <v>8.3999999999999861</v>
          </cell>
          <cell r="J88">
            <v>3.5</v>
          </cell>
          <cell r="K88">
            <v>8.4000000000000061E-2</v>
          </cell>
          <cell r="L88">
            <v>3.5</v>
          </cell>
          <cell r="M88">
            <v>8.4000000000000061E-2</v>
          </cell>
          <cell r="N88">
            <v>1.3</v>
          </cell>
        </row>
        <row r="89">
          <cell r="A89">
            <v>8.5000000000000062E-2</v>
          </cell>
          <cell r="B89">
            <v>3</v>
          </cell>
          <cell r="C89">
            <v>8.5000000000000062E-2</v>
          </cell>
          <cell r="D89">
            <v>3</v>
          </cell>
          <cell r="E89">
            <v>8.5000000000000062E-2</v>
          </cell>
          <cell r="F89">
            <v>3</v>
          </cell>
          <cell r="G89">
            <v>8.5000000000000062E-2</v>
          </cell>
          <cell r="H89">
            <v>3</v>
          </cell>
          <cell r="I89">
            <v>8.4999999999999858</v>
          </cell>
          <cell r="J89">
            <v>3.5</v>
          </cell>
          <cell r="K89">
            <v>8.5000000000000062E-2</v>
          </cell>
          <cell r="L89">
            <v>3.5</v>
          </cell>
          <cell r="M89">
            <v>8.5000000000000062E-2</v>
          </cell>
          <cell r="N89">
            <v>1.3</v>
          </cell>
        </row>
        <row r="90">
          <cell r="A90">
            <v>8.6000000000000063E-2</v>
          </cell>
          <cell r="B90">
            <v>3</v>
          </cell>
          <cell r="C90">
            <v>8.6000000000000063E-2</v>
          </cell>
          <cell r="D90">
            <v>3</v>
          </cell>
          <cell r="E90">
            <v>8.6000000000000063E-2</v>
          </cell>
          <cell r="F90">
            <v>3</v>
          </cell>
          <cell r="G90">
            <v>8.6000000000000063E-2</v>
          </cell>
          <cell r="H90">
            <v>3</v>
          </cell>
          <cell r="I90">
            <v>8.5999999999999854</v>
          </cell>
          <cell r="J90">
            <v>3.5</v>
          </cell>
          <cell r="K90">
            <v>8.6000000000000063E-2</v>
          </cell>
          <cell r="L90">
            <v>3.5</v>
          </cell>
          <cell r="M90">
            <v>8.6000000000000063E-2</v>
          </cell>
          <cell r="N90">
            <v>1.3</v>
          </cell>
        </row>
        <row r="91">
          <cell r="A91">
            <v>8.7000000000000063E-2</v>
          </cell>
          <cell r="B91">
            <v>3</v>
          </cell>
          <cell r="C91">
            <v>8.7000000000000063E-2</v>
          </cell>
          <cell r="D91">
            <v>3</v>
          </cell>
          <cell r="E91">
            <v>8.7000000000000063E-2</v>
          </cell>
          <cell r="F91">
            <v>3</v>
          </cell>
          <cell r="G91">
            <v>8.7000000000000063E-2</v>
          </cell>
          <cell r="H91">
            <v>3</v>
          </cell>
          <cell r="I91">
            <v>8.6999999999999851</v>
          </cell>
          <cell r="J91">
            <v>3.5</v>
          </cell>
          <cell r="K91">
            <v>8.7000000000000063E-2</v>
          </cell>
          <cell r="L91">
            <v>3.5</v>
          </cell>
          <cell r="M91">
            <v>8.7000000000000063E-2</v>
          </cell>
          <cell r="N91">
            <v>1.3</v>
          </cell>
        </row>
        <row r="92">
          <cell r="A92">
            <v>8.8000000000000064E-2</v>
          </cell>
          <cell r="B92">
            <v>3</v>
          </cell>
          <cell r="C92">
            <v>8.8000000000000064E-2</v>
          </cell>
          <cell r="D92">
            <v>3</v>
          </cell>
          <cell r="E92">
            <v>8.8000000000000064E-2</v>
          </cell>
          <cell r="F92">
            <v>3</v>
          </cell>
          <cell r="G92">
            <v>8.8000000000000064E-2</v>
          </cell>
          <cell r="H92">
            <v>3</v>
          </cell>
          <cell r="I92">
            <v>8.7999999999999847</v>
          </cell>
          <cell r="J92">
            <v>3.5</v>
          </cell>
          <cell r="K92">
            <v>8.8000000000000064E-2</v>
          </cell>
          <cell r="L92">
            <v>3.5</v>
          </cell>
          <cell r="M92">
            <v>8.8000000000000064E-2</v>
          </cell>
          <cell r="N92">
            <v>1.3</v>
          </cell>
        </row>
        <row r="93">
          <cell r="A93">
            <v>8.9000000000000065E-2</v>
          </cell>
          <cell r="B93">
            <v>3</v>
          </cell>
          <cell r="C93">
            <v>8.9000000000000065E-2</v>
          </cell>
          <cell r="D93">
            <v>3</v>
          </cell>
          <cell r="E93">
            <v>8.9000000000000065E-2</v>
          </cell>
          <cell r="F93">
            <v>3</v>
          </cell>
          <cell r="G93">
            <v>8.9000000000000065E-2</v>
          </cell>
          <cell r="H93">
            <v>3</v>
          </cell>
          <cell r="I93">
            <v>8.8999999999999844</v>
          </cell>
          <cell r="J93">
            <v>3.5</v>
          </cell>
          <cell r="K93">
            <v>8.9000000000000065E-2</v>
          </cell>
          <cell r="L93">
            <v>3.5</v>
          </cell>
          <cell r="M93">
            <v>8.9000000000000065E-2</v>
          </cell>
          <cell r="N93">
            <v>1.3</v>
          </cell>
        </row>
        <row r="94">
          <cell r="A94">
            <v>9.0000000000000066E-2</v>
          </cell>
          <cell r="B94">
            <v>3</v>
          </cell>
          <cell r="C94">
            <v>9.0000000000000066E-2</v>
          </cell>
          <cell r="D94">
            <v>3</v>
          </cell>
          <cell r="E94">
            <v>9.0000000000000066E-2</v>
          </cell>
          <cell r="F94">
            <v>3</v>
          </cell>
          <cell r="G94">
            <v>9.0000000000000066E-2</v>
          </cell>
          <cell r="H94">
            <v>3</v>
          </cell>
          <cell r="I94">
            <v>8.999999999999984</v>
          </cell>
          <cell r="J94">
            <v>3.5</v>
          </cell>
          <cell r="K94">
            <v>9.0000000000000066E-2</v>
          </cell>
          <cell r="L94">
            <v>3.5</v>
          </cell>
          <cell r="M94">
            <v>9.0000000000000066E-2</v>
          </cell>
          <cell r="N94">
            <v>1.3</v>
          </cell>
        </row>
        <row r="95">
          <cell r="A95">
            <v>9.1000000000000067E-2</v>
          </cell>
          <cell r="B95">
            <v>3</v>
          </cell>
          <cell r="C95">
            <v>9.1000000000000067E-2</v>
          </cell>
          <cell r="D95">
            <v>3</v>
          </cell>
          <cell r="E95">
            <v>9.1000000000000067E-2</v>
          </cell>
          <cell r="F95">
            <v>3</v>
          </cell>
          <cell r="G95">
            <v>9.1000000000000067E-2</v>
          </cell>
          <cell r="H95">
            <v>3</v>
          </cell>
          <cell r="I95">
            <v>9.0999999999999837</v>
          </cell>
          <cell r="J95">
            <v>3.5</v>
          </cell>
          <cell r="K95">
            <v>9.1000000000000067E-2</v>
          </cell>
          <cell r="L95">
            <v>3.5</v>
          </cell>
          <cell r="M95">
            <v>9.1000000000000067E-2</v>
          </cell>
          <cell r="N95">
            <v>1.3</v>
          </cell>
        </row>
        <row r="96">
          <cell r="A96">
            <v>9.2000000000000068E-2</v>
          </cell>
          <cell r="B96">
            <v>3</v>
          </cell>
          <cell r="C96">
            <v>9.2000000000000068E-2</v>
          </cell>
          <cell r="D96">
            <v>3</v>
          </cell>
          <cell r="E96">
            <v>9.2000000000000068E-2</v>
          </cell>
          <cell r="F96">
            <v>3</v>
          </cell>
          <cell r="G96">
            <v>9.2000000000000068E-2</v>
          </cell>
          <cell r="H96">
            <v>3</v>
          </cell>
          <cell r="I96">
            <v>9.1999999999999833</v>
          </cell>
          <cell r="J96">
            <v>3.5</v>
          </cell>
          <cell r="K96">
            <v>9.2000000000000068E-2</v>
          </cell>
          <cell r="L96">
            <v>3.5</v>
          </cell>
          <cell r="M96">
            <v>9.2000000000000068E-2</v>
          </cell>
          <cell r="N96">
            <v>1.3</v>
          </cell>
        </row>
        <row r="97">
          <cell r="A97">
            <v>9.3000000000000069E-2</v>
          </cell>
          <cell r="B97">
            <v>3</v>
          </cell>
          <cell r="C97">
            <v>9.3000000000000069E-2</v>
          </cell>
          <cell r="D97">
            <v>3</v>
          </cell>
          <cell r="E97">
            <v>9.3000000000000069E-2</v>
          </cell>
          <cell r="F97">
            <v>3</v>
          </cell>
          <cell r="G97">
            <v>9.3000000000000069E-2</v>
          </cell>
          <cell r="H97">
            <v>3</v>
          </cell>
          <cell r="I97">
            <v>9.2999999999999829</v>
          </cell>
          <cell r="J97">
            <v>3.5</v>
          </cell>
          <cell r="K97">
            <v>9.3000000000000069E-2</v>
          </cell>
          <cell r="L97">
            <v>3.5</v>
          </cell>
          <cell r="M97">
            <v>9.3000000000000069E-2</v>
          </cell>
          <cell r="N97">
            <v>1.3</v>
          </cell>
        </row>
        <row r="98">
          <cell r="A98">
            <v>9.400000000000007E-2</v>
          </cell>
          <cell r="B98">
            <v>3</v>
          </cell>
          <cell r="C98">
            <v>9.400000000000007E-2</v>
          </cell>
          <cell r="D98">
            <v>3</v>
          </cell>
          <cell r="E98">
            <v>9.400000000000007E-2</v>
          </cell>
          <cell r="F98">
            <v>3</v>
          </cell>
          <cell r="G98">
            <v>9.400000000000007E-2</v>
          </cell>
          <cell r="H98">
            <v>3</v>
          </cell>
          <cell r="I98">
            <v>9.3999999999999826</v>
          </cell>
          <cell r="J98">
            <v>3.5</v>
          </cell>
          <cell r="K98">
            <v>9.400000000000007E-2</v>
          </cell>
          <cell r="L98">
            <v>3.5</v>
          </cell>
          <cell r="M98">
            <v>9.400000000000007E-2</v>
          </cell>
          <cell r="N98">
            <v>1.3</v>
          </cell>
        </row>
        <row r="99">
          <cell r="A99">
            <v>9.500000000000007E-2</v>
          </cell>
          <cell r="B99">
            <v>3</v>
          </cell>
          <cell r="C99">
            <v>9.500000000000007E-2</v>
          </cell>
          <cell r="D99">
            <v>3</v>
          </cell>
          <cell r="E99">
            <v>9.500000000000007E-2</v>
          </cell>
          <cell r="F99">
            <v>3</v>
          </cell>
          <cell r="G99">
            <v>9.500000000000007E-2</v>
          </cell>
          <cell r="H99">
            <v>3</v>
          </cell>
          <cell r="I99">
            <v>9.4999999999999822</v>
          </cell>
          <cell r="J99">
            <v>3.5</v>
          </cell>
          <cell r="K99">
            <v>9.500000000000007E-2</v>
          </cell>
          <cell r="L99">
            <v>3.5</v>
          </cell>
          <cell r="M99">
            <v>9.500000000000007E-2</v>
          </cell>
          <cell r="N99">
            <v>1.3</v>
          </cell>
        </row>
        <row r="100">
          <cell r="A100">
            <v>9.6000000000000071E-2</v>
          </cell>
          <cell r="B100">
            <v>3</v>
          </cell>
          <cell r="C100">
            <v>9.6000000000000071E-2</v>
          </cell>
          <cell r="D100">
            <v>3</v>
          </cell>
          <cell r="E100">
            <v>9.6000000000000071E-2</v>
          </cell>
          <cell r="F100">
            <v>3</v>
          </cell>
          <cell r="G100">
            <v>9.6000000000000071E-2</v>
          </cell>
          <cell r="H100">
            <v>3</v>
          </cell>
          <cell r="I100">
            <v>9.5999999999999819</v>
          </cell>
          <cell r="J100">
            <v>3.5</v>
          </cell>
          <cell r="K100">
            <v>9.6000000000000071E-2</v>
          </cell>
          <cell r="L100">
            <v>3.5</v>
          </cell>
          <cell r="M100">
            <v>9.6000000000000071E-2</v>
          </cell>
          <cell r="N100">
            <v>1.3</v>
          </cell>
        </row>
        <row r="101">
          <cell r="A101">
            <v>9.7000000000000072E-2</v>
          </cell>
          <cell r="B101">
            <v>3</v>
          </cell>
          <cell r="C101">
            <v>9.7000000000000072E-2</v>
          </cell>
          <cell r="D101">
            <v>3</v>
          </cell>
          <cell r="E101">
            <v>9.7000000000000072E-2</v>
          </cell>
          <cell r="F101">
            <v>3</v>
          </cell>
          <cell r="G101">
            <v>9.7000000000000072E-2</v>
          </cell>
          <cell r="H101">
            <v>3</v>
          </cell>
          <cell r="I101">
            <v>9.6999999999999815</v>
          </cell>
          <cell r="J101">
            <v>3.5</v>
          </cell>
          <cell r="K101">
            <v>9.7000000000000072E-2</v>
          </cell>
          <cell r="L101">
            <v>3.5</v>
          </cell>
          <cell r="M101">
            <v>9.7000000000000072E-2</v>
          </cell>
          <cell r="N101">
            <v>1.3</v>
          </cell>
        </row>
        <row r="102">
          <cell r="A102">
            <v>9.8000000000000073E-2</v>
          </cell>
          <cell r="B102">
            <v>3</v>
          </cell>
          <cell r="C102">
            <v>9.8000000000000073E-2</v>
          </cell>
          <cell r="D102">
            <v>3</v>
          </cell>
          <cell r="E102">
            <v>9.8000000000000073E-2</v>
          </cell>
          <cell r="F102">
            <v>3</v>
          </cell>
          <cell r="G102">
            <v>9.8000000000000073E-2</v>
          </cell>
          <cell r="H102">
            <v>3</v>
          </cell>
          <cell r="I102">
            <v>9.7999999999999812</v>
          </cell>
          <cell r="J102">
            <v>3.5</v>
          </cell>
          <cell r="K102">
            <v>9.8000000000000073E-2</v>
          </cell>
          <cell r="L102">
            <v>3.5</v>
          </cell>
          <cell r="M102">
            <v>9.8000000000000073E-2</v>
          </cell>
          <cell r="N102">
            <v>1.3</v>
          </cell>
        </row>
        <row r="103">
          <cell r="A103">
            <v>9.9000000000000074E-2</v>
          </cell>
          <cell r="B103">
            <v>3</v>
          </cell>
          <cell r="C103">
            <v>9.9000000000000074E-2</v>
          </cell>
          <cell r="D103">
            <v>3</v>
          </cell>
          <cell r="E103">
            <v>9.9000000000000074E-2</v>
          </cell>
          <cell r="F103">
            <v>3</v>
          </cell>
          <cell r="G103">
            <v>9.9000000000000074E-2</v>
          </cell>
          <cell r="H103">
            <v>3</v>
          </cell>
          <cell r="I103">
            <v>9.8999999999999808</v>
          </cell>
          <cell r="J103">
            <v>3.5</v>
          </cell>
          <cell r="K103">
            <v>9.9000000000000074E-2</v>
          </cell>
          <cell r="L103">
            <v>3.5</v>
          </cell>
          <cell r="M103">
            <v>9.9000000000000074E-2</v>
          </cell>
          <cell r="N103">
            <v>1.3</v>
          </cell>
        </row>
        <row r="104">
          <cell r="A104">
            <v>0.10000000000000007</v>
          </cell>
          <cell r="B104">
            <v>3</v>
          </cell>
          <cell r="C104">
            <v>0.10000000000000007</v>
          </cell>
          <cell r="D104">
            <v>3</v>
          </cell>
          <cell r="E104">
            <v>0.10000000000000007</v>
          </cell>
          <cell r="F104">
            <v>3</v>
          </cell>
          <cell r="G104">
            <v>0.10000000000000007</v>
          </cell>
          <cell r="H104">
            <v>3</v>
          </cell>
          <cell r="I104">
            <v>9.9999999999999805</v>
          </cell>
          <cell r="J104">
            <v>3.5</v>
          </cell>
          <cell r="K104">
            <v>0.10000000000000007</v>
          </cell>
          <cell r="L104">
            <v>3.5</v>
          </cell>
          <cell r="M104">
            <v>0.10000000000000007</v>
          </cell>
          <cell r="N104">
            <v>1.3</v>
          </cell>
        </row>
        <row r="105">
          <cell r="A105">
            <v>0.10100000000000008</v>
          </cell>
          <cell r="B105">
            <v>2.5</v>
          </cell>
          <cell r="C105">
            <v>0.10100000000000008</v>
          </cell>
          <cell r="D105">
            <v>2.5</v>
          </cell>
          <cell r="E105">
            <v>0.10100000000000008</v>
          </cell>
          <cell r="F105">
            <v>2.5</v>
          </cell>
          <cell r="G105">
            <v>0.10100000000000008</v>
          </cell>
          <cell r="H105">
            <v>1.5</v>
          </cell>
          <cell r="I105">
            <v>10.09999999999998</v>
          </cell>
          <cell r="J105">
            <v>3.5</v>
          </cell>
          <cell r="K105">
            <v>0.10100000000000008</v>
          </cell>
          <cell r="L105">
            <v>2.5</v>
          </cell>
          <cell r="M105">
            <v>0.10100000000000008</v>
          </cell>
          <cell r="N105">
            <v>0.6</v>
          </cell>
        </row>
        <row r="106">
          <cell r="A106">
            <v>0.10200000000000008</v>
          </cell>
          <cell r="B106">
            <v>2.5</v>
          </cell>
          <cell r="C106">
            <v>0.10200000000000008</v>
          </cell>
          <cell r="D106">
            <v>2.5</v>
          </cell>
          <cell r="E106">
            <v>0.10200000000000008</v>
          </cell>
          <cell r="F106">
            <v>2.5</v>
          </cell>
          <cell r="G106">
            <v>0.10200000000000008</v>
          </cell>
          <cell r="H106">
            <v>1.5</v>
          </cell>
          <cell r="I106">
            <v>10.19999999999998</v>
          </cell>
          <cell r="J106">
            <v>3.5</v>
          </cell>
          <cell r="K106">
            <v>0.10200000000000008</v>
          </cell>
          <cell r="L106">
            <v>2.5</v>
          </cell>
          <cell r="M106">
            <v>0.10200000000000008</v>
          </cell>
          <cell r="N106">
            <v>0.6</v>
          </cell>
        </row>
        <row r="107">
          <cell r="A107">
            <v>0.10300000000000008</v>
          </cell>
          <cell r="B107">
            <v>2.5</v>
          </cell>
          <cell r="C107">
            <v>0.10300000000000008</v>
          </cell>
          <cell r="D107">
            <v>2.5</v>
          </cell>
          <cell r="E107">
            <v>0.10300000000000008</v>
          </cell>
          <cell r="F107">
            <v>2.5</v>
          </cell>
          <cell r="G107">
            <v>0.10300000000000008</v>
          </cell>
          <cell r="H107">
            <v>1.5</v>
          </cell>
          <cell r="I107">
            <v>10.299999999999979</v>
          </cell>
          <cell r="J107">
            <v>3.5</v>
          </cell>
          <cell r="K107">
            <v>0.10300000000000008</v>
          </cell>
          <cell r="L107">
            <v>2.5</v>
          </cell>
          <cell r="M107">
            <v>0.10300000000000008</v>
          </cell>
          <cell r="N107">
            <v>0.6</v>
          </cell>
        </row>
        <row r="108">
          <cell r="A108">
            <v>0.10400000000000008</v>
          </cell>
          <cell r="B108">
            <v>2.5</v>
          </cell>
          <cell r="C108">
            <v>0.10400000000000008</v>
          </cell>
          <cell r="D108">
            <v>2.5</v>
          </cell>
          <cell r="E108">
            <v>0.10400000000000008</v>
          </cell>
          <cell r="F108">
            <v>2.5</v>
          </cell>
          <cell r="G108">
            <v>0.10400000000000008</v>
          </cell>
          <cell r="H108">
            <v>1.5</v>
          </cell>
          <cell r="I108">
            <v>10.399999999999979</v>
          </cell>
          <cell r="J108">
            <v>3.5</v>
          </cell>
          <cell r="K108">
            <v>0.10400000000000008</v>
          </cell>
          <cell r="L108">
            <v>2.5</v>
          </cell>
          <cell r="M108">
            <v>0.10400000000000008</v>
          </cell>
          <cell r="N108">
            <v>0.6</v>
          </cell>
        </row>
        <row r="109">
          <cell r="A109">
            <v>0.10500000000000008</v>
          </cell>
          <cell r="B109">
            <v>2.5</v>
          </cell>
          <cell r="C109">
            <v>0.10500000000000008</v>
          </cell>
          <cell r="D109">
            <v>2.5</v>
          </cell>
          <cell r="E109">
            <v>0.10500000000000008</v>
          </cell>
          <cell r="F109">
            <v>2.5</v>
          </cell>
          <cell r="G109">
            <v>0.10500000000000008</v>
          </cell>
          <cell r="H109">
            <v>1.5</v>
          </cell>
          <cell r="I109">
            <v>10.499999999999979</v>
          </cell>
          <cell r="J109">
            <v>3.5</v>
          </cell>
          <cell r="K109">
            <v>0.10500000000000008</v>
          </cell>
          <cell r="L109">
            <v>2.5</v>
          </cell>
          <cell r="M109">
            <v>0.10500000000000008</v>
          </cell>
          <cell r="N109">
            <v>0.6</v>
          </cell>
        </row>
        <row r="110">
          <cell r="A110">
            <v>0.10600000000000008</v>
          </cell>
          <cell r="B110">
            <v>2.5</v>
          </cell>
          <cell r="C110">
            <v>0.10600000000000008</v>
          </cell>
          <cell r="D110">
            <v>2.5</v>
          </cell>
          <cell r="E110">
            <v>0.10600000000000008</v>
          </cell>
          <cell r="F110">
            <v>2.5</v>
          </cell>
          <cell r="G110">
            <v>0.10600000000000008</v>
          </cell>
          <cell r="H110">
            <v>1.5</v>
          </cell>
          <cell r="I110">
            <v>10.599999999999978</v>
          </cell>
          <cell r="J110">
            <v>3.5</v>
          </cell>
          <cell r="K110">
            <v>0.10600000000000008</v>
          </cell>
          <cell r="L110">
            <v>2.5</v>
          </cell>
          <cell r="M110">
            <v>0.10600000000000008</v>
          </cell>
          <cell r="N110">
            <v>0.6</v>
          </cell>
        </row>
        <row r="111">
          <cell r="A111">
            <v>0.10700000000000008</v>
          </cell>
          <cell r="B111">
            <v>2.5</v>
          </cell>
          <cell r="C111">
            <v>0.10700000000000008</v>
          </cell>
          <cell r="D111">
            <v>2.5</v>
          </cell>
          <cell r="E111">
            <v>0.10700000000000008</v>
          </cell>
          <cell r="F111">
            <v>2.5</v>
          </cell>
          <cell r="G111">
            <v>0.10700000000000008</v>
          </cell>
          <cell r="H111">
            <v>1.5</v>
          </cell>
          <cell r="I111">
            <v>10.699999999999978</v>
          </cell>
          <cell r="J111">
            <v>3.5</v>
          </cell>
          <cell r="K111">
            <v>0.10700000000000008</v>
          </cell>
          <cell r="L111">
            <v>2.5</v>
          </cell>
          <cell r="M111">
            <v>0.10700000000000008</v>
          </cell>
          <cell r="N111">
            <v>0.6</v>
          </cell>
        </row>
        <row r="112">
          <cell r="A112">
            <v>0.10800000000000008</v>
          </cell>
          <cell r="B112">
            <v>2.5</v>
          </cell>
          <cell r="C112">
            <v>0.10800000000000008</v>
          </cell>
          <cell r="D112">
            <v>2.5</v>
          </cell>
          <cell r="E112">
            <v>0.10800000000000008</v>
          </cell>
          <cell r="F112">
            <v>2.5</v>
          </cell>
          <cell r="G112">
            <v>0.10800000000000008</v>
          </cell>
          <cell r="H112">
            <v>1.5</v>
          </cell>
          <cell r="I112">
            <v>10.799999999999978</v>
          </cell>
          <cell r="J112">
            <v>3.5</v>
          </cell>
          <cell r="K112">
            <v>0.10800000000000008</v>
          </cell>
          <cell r="L112">
            <v>2.5</v>
          </cell>
          <cell r="M112">
            <v>0.10800000000000008</v>
          </cell>
          <cell r="N112">
            <v>0.6</v>
          </cell>
        </row>
        <row r="113">
          <cell r="A113">
            <v>0.10900000000000008</v>
          </cell>
          <cell r="B113">
            <v>2.5</v>
          </cell>
          <cell r="C113">
            <v>0.10900000000000008</v>
          </cell>
          <cell r="D113">
            <v>2.5</v>
          </cell>
          <cell r="E113">
            <v>0.10900000000000008</v>
          </cell>
          <cell r="F113">
            <v>2.5</v>
          </cell>
          <cell r="G113">
            <v>0.10900000000000008</v>
          </cell>
          <cell r="H113">
            <v>1.5</v>
          </cell>
          <cell r="I113">
            <v>10.899999999999977</v>
          </cell>
          <cell r="J113">
            <v>3.5</v>
          </cell>
          <cell r="K113">
            <v>0.10900000000000008</v>
          </cell>
          <cell r="L113">
            <v>2.5</v>
          </cell>
          <cell r="M113">
            <v>0.10900000000000008</v>
          </cell>
          <cell r="N113">
            <v>0.6</v>
          </cell>
        </row>
        <row r="114">
          <cell r="A114">
            <v>0.11000000000000008</v>
          </cell>
          <cell r="B114">
            <v>2.5</v>
          </cell>
          <cell r="C114">
            <v>0.11000000000000008</v>
          </cell>
          <cell r="D114">
            <v>2.5</v>
          </cell>
          <cell r="E114">
            <v>0.11000000000000008</v>
          </cell>
          <cell r="F114">
            <v>2.5</v>
          </cell>
          <cell r="G114">
            <v>0.11000000000000008</v>
          </cell>
          <cell r="H114">
            <v>1.5</v>
          </cell>
          <cell r="I114">
            <v>10.999999999999977</v>
          </cell>
          <cell r="J114">
            <v>3.5</v>
          </cell>
          <cell r="K114">
            <v>0.11000000000000008</v>
          </cell>
          <cell r="L114">
            <v>2.5</v>
          </cell>
          <cell r="M114">
            <v>0.11000000000000008</v>
          </cell>
          <cell r="N114">
            <v>0.6</v>
          </cell>
        </row>
        <row r="115">
          <cell r="A115">
            <v>0.11100000000000008</v>
          </cell>
          <cell r="B115">
            <v>2.5</v>
          </cell>
          <cell r="C115">
            <v>0.11100000000000008</v>
          </cell>
          <cell r="D115">
            <v>2.5</v>
          </cell>
          <cell r="E115">
            <v>0.11100000000000008</v>
          </cell>
          <cell r="F115">
            <v>2.5</v>
          </cell>
          <cell r="G115">
            <v>0.11100000000000008</v>
          </cell>
          <cell r="H115">
            <v>1.5</v>
          </cell>
          <cell r="I115">
            <v>11.099999999999977</v>
          </cell>
          <cell r="J115">
            <v>3.5</v>
          </cell>
          <cell r="K115">
            <v>0.11100000000000008</v>
          </cell>
          <cell r="L115">
            <v>2.5</v>
          </cell>
          <cell r="M115">
            <v>0.11100000000000008</v>
          </cell>
          <cell r="N115">
            <v>0.6</v>
          </cell>
        </row>
        <row r="116">
          <cell r="A116">
            <v>0.11200000000000009</v>
          </cell>
          <cell r="B116">
            <v>2.5</v>
          </cell>
          <cell r="C116">
            <v>0.11200000000000009</v>
          </cell>
          <cell r="D116">
            <v>2.5</v>
          </cell>
          <cell r="E116">
            <v>0.11200000000000009</v>
          </cell>
          <cell r="F116">
            <v>2.5</v>
          </cell>
          <cell r="G116">
            <v>0.11200000000000009</v>
          </cell>
          <cell r="H116">
            <v>1.5</v>
          </cell>
          <cell r="I116">
            <v>11.199999999999976</v>
          </cell>
          <cell r="J116">
            <v>3.5</v>
          </cell>
          <cell r="K116">
            <v>0.11200000000000009</v>
          </cell>
          <cell r="L116">
            <v>2.5</v>
          </cell>
          <cell r="M116">
            <v>0.11200000000000009</v>
          </cell>
          <cell r="N116">
            <v>0.6</v>
          </cell>
        </row>
        <row r="117">
          <cell r="A117">
            <v>0.11300000000000009</v>
          </cell>
          <cell r="B117">
            <v>2.5</v>
          </cell>
          <cell r="C117">
            <v>0.11300000000000009</v>
          </cell>
          <cell r="D117">
            <v>2.5</v>
          </cell>
          <cell r="E117">
            <v>0.11300000000000009</v>
          </cell>
          <cell r="F117">
            <v>2.5</v>
          </cell>
          <cell r="G117">
            <v>0.11300000000000009</v>
          </cell>
          <cell r="H117">
            <v>1.5</v>
          </cell>
          <cell r="I117">
            <v>11.299999999999976</v>
          </cell>
          <cell r="J117">
            <v>3.5</v>
          </cell>
          <cell r="K117">
            <v>0.11300000000000009</v>
          </cell>
          <cell r="L117">
            <v>2.5</v>
          </cell>
          <cell r="M117">
            <v>0.11300000000000009</v>
          </cell>
          <cell r="N117">
            <v>0.6</v>
          </cell>
        </row>
        <row r="118">
          <cell r="A118">
            <v>0.11400000000000009</v>
          </cell>
          <cell r="B118">
            <v>2.5</v>
          </cell>
          <cell r="C118">
            <v>0.11400000000000009</v>
          </cell>
          <cell r="D118">
            <v>2.5</v>
          </cell>
          <cell r="E118">
            <v>0.11400000000000009</v>
          </cell>
          <cell r="F118">
            <v>2.5</v>
          </cell>
          <cell r="G118">
            <v>0.11400000000000009</v>
          </cell>
          <cell r="H118">
            <v>1.5</v>
          </cell>
          <cell r="I118">
            <v>11.399999999999975</v>
          </cell>
          <cell r="J118">
            <v>3.5</v>
          </cell>
          <cell r="K118">
            <v>0.11400000000000009</v>
          </cell>
          <cell r="L118">
            <v>2.5</v>
          </cell>
          <cell r="M118">
            <v>0.11400000000000009</v>
          </cell>
          <cell r="N118">
            <v>0.6</v>
          </cell>
        </row>
        <row r="119">
          <cell r="A119">
            <v>0.11500000000000009</v>
          </cell>
          <cell r="B119">
            <v>2.5</v>
          </cell>
          <cell r="C119">
            <v>0.11500000000000009</v>
          </cell>
          <cell r="D119">
            <v>2.5</v>
          </cell>
          <cell r="E119">
            <v>0.11500000000000009</v>
          </cell>
          <cell r="F119">
            <v>2.5</v>
          </cell>
          <cell r="G119">
            <v>0.11500000000000009</v>
          </cell>
          <cell r="H119">
            <v>1.5</v>
          </cell>
          <cell r="I119">
            <v>11.499999999999975</v>
          </cell>
          <cell r="J119">
            <v>3.5</v>
          </cell>
          <cell r="K119">
            <v>0.11500000000000009</v>
          </cell>
          <cell r="L119">
            <v>2.5</v>
          </cell>
          <cell r="M119">
            <v>0.11500000000000009</v>
          </cell>
          <cell r="N119">
            <v>0.6</v>
          </cell>
        </row>
        <row r="120">
          <cell r="A120">
            <v>0.11600000000000009</v>
          </cell>
          <cell r="B120">
            <v>2.5</v>
          </cell>
          <cell r="C120">
            <v>0.11600000000000009</v>
          </cell>
          <cell r="D120">
            <v>2.5</v>
          </cell>
          <cell r="E120">
            <v>0.11600000000000009</v>
          </cell>
          <cell r="F120">
            <v>2.5</v>
          </cell>
          <cell r="G120">
            <v>0.11600000000000009</v>
          </cell>
          <cell r="H120">
            <v>1.5</v>
          </cell>
          <cell r="I120">
            <v>11.599999999999975</v>
          </cell>
          <cell r="J120">
            <v>3.5</v>
          </cell>
          <cell r="K120">
            <v>0.11600000000000009</v>
          </cell>
          <cell r="L120">
            <v>2.5</v>
          </cell>
          <cell r="M120">
            <v>0.11600000000000009</v>
          </cell>
          <cell r="N120">
            <v>0.6</v>
          </cell>
        </row>
        <row r="121">
          <cell r="A121">
            <v>0.11700000000000009</v>
          </cell>
          <cell r="B121">
            <v>2.5</v>
          </cell>
          <cell r="C121">
            <v>0.11700000000000009</v>
          </cell>
          <cell r="D121">
            <v>2.5</v>
          </cell>
          <cell r="E121">
            <v>0.11700000000000009</v>
          </cell>
          <cell r="F121">
            <v>2.5</v>
          </cell>
          <cell r="G121">
            <v>0.11700000000000009</v>
          </cell>
          <cell r="H121">
            <v>1.5</v>
          </cell>
          <cell r="I121">
            <v>11.699999999999974</v>
          </cell>
          <cell r="J121">
            <v>3.5</v>
          </cell>
          <cell r="K121">
            <v>0.11700000000000009</v>
          </cell>
          <cell r="L121">
            <v>2.5</v>
          </cell>
          <cell r="M121">
            <v>0.11700000000000009</v>
          </cell>
          <cell r="N121">
            <v>0.6</v>
          </cell>
        </row>
        <row r="122">
          <cell r="A122">
            <v>0.11800000000000009</v>
          </cell>
          <cell r="B122">
            <v>2.5</v>
          </cell>
          <cell r="C122">
            <v>0.11800000000000009</v>
          </cell>
          <cell r="D122">
            <v>2.5</v>
          </cell>
          <cell r="E122">
            <v>0.11800000000000009</v>
          </cell>
          <cell r="F122">
            <v>2.5</v>
          </cell>
          <cell r="G122">
            <v>0.11800000000000009</v>
          </cell>
          <cell r="H122">
            <v>1.5</v>
          </cell>
          <cell r="I122">
            <v>11.799999999999974</v>
          </cell>
          <cell r="J122">
            <v>3.5</v>
          </cell>
          <cell r="K122">
            <v>0.11800000000000009</v>
          </cell>
          <cell r="L122">
            <v>2.5</v>
          </cell>
          <cell r="M122">
            <v>0.11800000000000009</v>
          </cell>
          <cell r="N122">
            <v>0.6</v>
          </cell>
        </row>
        <row r="123">
          <cell r="A123">
            <v>0.11900000000000009</v>
          </cell>
          <cell r="B123">
            <v>2.5</v>
          </cell>
          <cell r="C123">
            <v>0.11900000000000009</v>
          </cell>
          <cell r="D123">
            <v>2.5</v>
          </cell>
          <cell r="E123">
            <v>0.11900000000000009</v>
          </cell>
          <cell r="F123">
            <v>2.5</v>
          </cell>
          <cell r="G123">
            <v>0.11900000000000009</v>
          </cell>
          <cell r="H123">
            <v>1.5</v>
          </cell>
          <cell r="I123">
            <v>11.899999999999974</v>
          </cell>
          <cell r="J123">
            <v>3.5</v>
          </cell>
          <cell r="K123">
            <v>0.11900000000000009</v>
          </cell>
          <cell r="L123">
            <v>2.5</v>
          </cell>
          <cell r="M123">
            <v>0.11900000000000009</v>
          </cell>
          <cell r="N123">
            <v>0.6</v>
          </cell>
        </row>
        <row r="124">
          <cell r="A124">
            <v>0.12000000000000009</v>
          </cell>
          <cell r="B124">
            <v>2.5</v>
          </cell>
          <cell r="C124">
            <v>0.12000000000000009</v>
          </cell>
          <cell r="D124">
            <v>2.5</v>
          </cell>
          <cell r="E124">
            <v>0.12000000000000009</v>
          </cell>
          <cell r="F124">
            <v>2.5</v>
          </cell>
          <cell r="G124">
            <v>0.12000000000000009</v>
          </cell>
          <cell r="H124">
            <v>1.5</v>
          </cell>
          <cell r="I124">
            <v>11.999999999999973</v>
          </cell>
          <cell r="J124">
            <v>3.5</v>
          </cell>
          <cell r="K124">
            <v>0.12000000000000009</v>
          </cell>
          <cell r="L124">
            <v>2.5</v>
          </cell>
          <cell r="M124">
            <v>0.12000000000000009</v>
          </cell>
          <cell r="N124">
            <v>0.6</v>
          </cell>
        </row>
        <row r="125">
          <cell r="A125">
            <v>0.12100000000000009</v>
          </cell>
          <cell r="B125">
            <v>2.5</v>
          </cell>
          <cell r="C125">
            <v>0.12100000000000009</v>
          </cell>
          <cell r="D125">
            <v>2.5</v>
          </cell>
          <cell r="E125">
            <v>0.12100000000000009</v>
          </cell>
          <cell r="F125">
            <v>2.5</v>
          </cell>
          <cell r="G125">
            <v>0.12100000000000009</v>
          </cell>
          <cell r="H125">
            <v>1.5</v>
          </cell>
          <cell r="I125">
            <v>12.099999999999973</v>
          </cell>
          <cell r="J125">
            <v>3.5</v>
          </cell>
          <cell r="K125">
            <v>0.12100000000000009</v>
          </cell>
          <cell r="L125">
            <v>2.5</v>
          </cell>
          <cell r="M125">
            <v>0.12100000000000009</v>
          </cell>
          <cell r="N125">
            <v>0.6</v>
          </cell>
        </row>
        <row r="126">
          <cell r="A126">
            <v>0.12200000000000009</v>
          </cell>
          <cell r="B126">
            <v>2.5</v>
          </cell>
          <cell r="C126">
            <v>0.12200000000000009</v>
          </cell>
          <cell r="D126">
            <v>2.5</v>
          </cell>
          <cell r="E126">
            <v>0.12200000000000009</v>
          </cell>
          <cell r="F126">
            <v>2.5</v>
          </cell>
          <cell r="G126">
            <v>0.12200000000000009</v>
          </cell>
          <cell r="H126">
            <v>1.5</v>
          </cell>
          <cell r="I126">
            <v>12.199999999999973</v>
          </cell>
          <cell r="J126">
            <v>3.5</v>
          </cell>
          <cell r="K126">
            <v>0.12200000000000009</v>
          </cell>
          <cell r="L126">
            <v>2.5</v>
          </cell>
          <cell r="M126">
            <v>0.12200000000000009</v>
          </cell>
          <cell r="N126">
            <v>0.6</v>
          </cell>
        </row>
        <row r="127">
          <cell r="A127">
            <v>0.1230000000000001</v>
          </cell>
          <cell r="B127">
            <v>2.5</v>
          </cell>
          <cell r="C127">
            <v>0.1230000000000001</v>
          </cell>
          <cell r="D127">
            <v>2.5</v>
          </cell>
          <cell r="E127">
            <v>0.1230000000000001</v>
          </cell>
          <cell r="F127">
            <v>2.5</v>
          </cell>
          <cell r="G127">
            <v>0.1230000000000001</v>
          </cell>
          <cell r="H127">
            <v>1.5</v>
          </cell>
          <cell r="I127">
            <v>12.299999999999972</v>
          </cell>
          <cell r="J127">
            <v>3.5</v>
          </cell>
          <cell r="K127">
            <v>0.1230000000000001</v>
          </cell>
          <cell r="L127">
            <v>2.5</v>
          </cell>
          <cell r="M127">
            <v>0.1230000000000001</v>
          </cell>
          <cell r="N127">
            <v>0.6</v>
          </cell>
        </row>
        <row r="128">
          <cell r="A128">
            <v>0.1240000000000001</v>
          </cell>
          <cell r="B128">
            <v>2.5</v>
          </cell>
          <cell r="C128">
            <v>0.1240000000000001</v>
          </cell>
          <cell r="D128">
            <v>2.5</v>
          </cell>
          <cell r="E128">
            <v>0.1240000000000001</v>
          </cell>
          <cell r="F128">
            <v>2.5</v>
          </cell>
          <cell r="G128">
            <v>0.1240000000000001</v>
          </cell>
          <cell r="H128">
            <v>1.5</v>
          </cell>
          <cell r="I128">
            <v>12.399999999999972</v>
          </cell>
          <cell r="J128">
            <v>3.5</v>
          </cell>
          <cell r="K128">
            <v>0.1240000000000001</v>
          </cell>
          <cell r="L128">
            <v>2.5</v>
          </cell>
          <cell r="M128">
            <v>0.1240000000000001</v>
          </cell>
          <cell r="N128">
            <v>0.6</v>
          </cell>
        </row>
        <row r="129">
          <cell r="A129">
            <v>0.12500000000000008</v>
          </cell>
          <cell r="B129">
            <v>2.5</v>
          </cell>
          <cell r="C129">
            <v>0.12500000000000008</v>
          </cell>
          <cell r="D129">
            <v>2.5</v>
          </cell>
          <cell r="E129">
            <v>0.12500000000000008</v>
          </cell>
          <cell r="F129">
            <v>2.5</v>
          </cell>
          <cell r="G129">
            <v>0.12500000000000008</v>
          </cell>
          <cell r="H129">
            <v>1.5</v>
          </cell>
          <cell r="I129">
            <v>12.499999999999972</v>
          </cell>
          <cell r="J129">
            <v>3.5</v>
          </cell>
          <cell r="K129">
            <v>0.12500000000000008</v>
          </cell>
          <cell r="L129">
            <v>2.5</v>
          </cell>
          <cell r="M129">
            <v>0.12500000000000008</v>
          </cell>
          <cell r="N129">
            <v>0.6</v>
          </cell>
        </row>
        <row r="130">
          <cell r="A130">
            <v>0.12600000000000008</v>
          </cell>
          <cell r="B130">
            <v>2.5</v>
          </cell>
          <cell r="C130">
            <v>0.12600000000000008</v>
          </cell>
          <cell r="D130">
            <v>2.5</v>
          </cell>
          <cell r="E130">
            <v>0.12600000000000008</v>
          </cell>
          <cell r="F130">
            <v>2.5</v>
          </cell>
          <cell r="G130">
            <v>0.12600000000000008</v>
          </cell>
          <cell r="H130">
            <v>1.5</v>
          </cell>
          <cell r="I130">
            <v>12.599999999999971</v>
          </cell>
          <cell r="J130">
            <v>3.5</v>
          </cell>
          <cell r="K130">
            <v>0.12600000000000008</v>
          </cell>
          <cell r="L130">
            <v>2.5</v>
          </cell>
          <cell r="M130">
            <v>0.12600000000000008</v>
          </cell>
          <cell r="N130">
            <v>0.6</v>
          </cell>
        </row>
        <row r="131">
          <cell r="A131">
            <v>0.12700000000000009</v>
          </cell>
          <cell r="B131">
            <v>2.5</v>
          </cell>
          <cell r="C131">
            <v>0.12700000000000009</v>
          </cell>
          <cell r="D131">
            <v>2.5</v>
          </cell>
          <cell r="E131">
            <v>0.12700000000000009</v>
          </cell>
          <cell r="F131">
            <v>2.5</v>
          </cell>
          <cell r="G131">
            <v>0.12700000000000009</v>
          </cell>
          <cell r="H131">
            <v>1.5</v>
          </cell>
          <cell r="I131">
            <v>12.699999999999971</v>
          </cell>
          <cell r="J131">
            <v>3.5</v>
          </cell>
          <cell r="K131">
            <v>0.12700000000000009</v>
          </cell>
          <cell r="L131">
            <v>2.5</v>
          </cell>
          <cell r="M131">
            <v>0.12700000000000009</v>
          </cell>
          <cell r="N131">
            <v>0.6</v>
          </cell>
        </row>
        <row r="132">
          <cell r="A132">
            <v>0.12800000000000009</v>
          </cell>
          <cell r="B132">
            <v>2.5</v>
          </cell>
          <cell r="C132">
            <v>0.12800000000000009</v>
          </cell>
          <cell r="D132">
            <v>2.5</v>
          </cell>
          <cell r="E132">
            <v>0.12800000000000009</v>
          </cell>
          <cell r="F132">
            <v>2.5</v>
          </cell>
          <cell r="G132">
            <v>0.12800000000000009</v>
          </cell>
          <cell r="H132">
            <v>1.5</v>
          </cell>
          <cell r="I132">
            <v>12.799999999999971</v>
          </cell>
          <cell r="J132">
            <v>3.5</v>
          </cell>
          <cell r="K132">
            <v>0.12800000000000009</v>
          </cell>
          <cell r="L132">
            <v>2.5</v>
          </cell>
          <cell r="M132">
            <v>0.12800000000000009</v>
          </cell>
          <cell r="N132">
            <v>0.6</v>
          </cell>
        </row>
        <row r="133">
          <cell r="A133">
            <v>0.12900000000000009</v>
          </cell>
          <cell r="B133">
            <v>2.5</v>
          </cell>
          <cell r="C133">
            <v>0.12900000000000009</v>
          </cell>
          <cell r="D133">
            <v>2.5</v>
          </cell>
          <cell r="E133">
            <v>0.12900000000000009</v>
          </cell>
          <cell r="F133">
            <v>2.5</v>
          </cell>
          <cell r="G133">
            <v>0.12900000000000009</v>
          </cell>
          <cell r="H133">
            <v>1.5</v>
          </cell>
          <cell r="I133">
            <v>12.89999999999997</v>
          </cell>
          <cell r="J133">
            <v>3.5</v>
          </cell>
          <cell r="K133">
            <v>0.12900000000000009</v>
          </cell>
          <cell r="L133">
            <v>2.5</v>
          </cell>
          <cell r="M133">
            <v>0.12900000000000009</v>
          </cell>
          <cell r="N133">
            <v>0.6</v>
          </cell>
        </row>
        <row r="134">
          <cell r="A134">
            <v>0.13000000000000009</v>
          </cell>
          <cell r="B134">
            <v>2.5</v>
          </cell>
          <cell r="C134">
            <v>0.13000000000000009</v>
          </cell>
          <cell r="D134">
            <v>2.5</v>
          </cell>
          <cell r="E134">
            <v>0.13000000000000009</v>
          </cell>
          <cell r="F134">
            <v>2.5</v>
          </cell>
          <cell r="G134">
            <v>0.13000000000000009</v>
          </cell>
          <cell r="H134">
            <v>1.5</v>
          </cell>
          <cell r="I134">
            <v>12.99999999999997</v>
          </cell>
          <cell r="J134">
            <v>3.5</v>
          </cell>
          <cell r="K134">
            <v>0.13000000000000009</v>
          </cell>
          <cell r="L134">
            <v>2.5</v>
          </cell>
          <cell r="M134">
            <v>0.13000000000000009</v>
          </cell>
          <cell r="N134">
            <v>0.6</v>
          </cell>
        </row>
        <row r="135">
          <cell r="A135">
            <v>0.13100000000000009</v>
          </cell>
          <cell r="B135">
            <v>2.5</v>
          </cell>
          <cell r="C135">
            <v>0.13100000000000009</v>
          </cell>
          <cell r="D135">
            <v>2.5</v>
          </cell>
          <cell r="E135">
            <v>0.13100000000000009</v>
          </cell>
          <cell r="F135">
            <v>2.5</v>
          </cell>
          <cell r="G135">
            <v>0.13100000000000009</v>
          </cell>
          <cell r="H135">
            <v>1.5</v>
          </cell>
          <cell r="I135">
            <v>13.099999999999969</v>
          </cell>
          <cell r="J135">
            <v>3.5</v>
          </cell>
          <cell r="K135">
            <v>0.13100000000000009</v>
          </cell>
          <cell r="L135">
            <v>2.5</v>
          </cell>
          <cell r="M135">
            <v>0.13100000000000009</v>
          </cell>
          <cell r="N135">
            <v>0.6</v>
          </cell>
        </row>
        <row r="136">
          <cell r="A136">
            <v>0.13200000000000009</v>
          </cell>
          <cell r="B136">
            <v>2.5</v>
          </cell>
          <cell r="C136">
            <v>0.13200000000000009</v>
          </cell>
          <cell r="D136">
            <v>2.5</v>
          </cell>
          <cell r="E136">
            <v>0.13200000000000009</v>
          </cell>
          <cell r="F136">
            <v>2.5</v>
          </cell>
          <cell r="G136">
            <v>0.13200000000000009</v>
          </cell>
          <cell r="H136">
            <v>1.5</v>
          </cell>
          <cell r="I136">
            <v>13.199999999999969</v>
          </cell>
          <cell r="J136">
            <v>3.5</v>
          </cell>
          <cell r="K136">
            <v>0.13200000000000009</v>
          </cell>
          <cell r="L136">
            <v>2.5</v>
          </cell>
          <cell r="M136">
            <v>0.13200000000000009</v>
          </cell>
          <cell r="N136">
            <v>0.6</v>
          </cell>
        </row>
        <row r="137">
          <cell r="A137">
            <v>0.13300000000000009</v>
          </cell>
          <cell r="B137">
            <v>2.5</v>
          </cell>
          <cell r="C137">
            <v>0.13300000000000009</v>
          </cell>
          <cell r="D137">
            <v>2.5</v>
          </cell>
          <cell r="E137">
            <v>0.13300000000000009</v>
          </cell>
          <cell r="F137">
            <v>2.5</v>
          </cell>
          <cell r="G137">
            <v>0.13300000000000009</v>
          </cell>
          <cell r="H137">
            <v>1.5</v>
          </cell>
          <cell r="I137">
            <v>13.299999999999969</v>
          </cell>
          <cell r="J137">
            <v>3.5</v>
          </cell>
          <cell r="K137">
            <v>0.13300000000000009</v>
          </cell>
          <cell r="L137">
            <v>2.5</v>
          </cell>
          <cell r="M137">
            <v>0.13300000000000009</v>
          </cell>
          <cell r="N137">
            <v>0.6</v>
          </cell>
        </row>
        <row r="138">
          <cell r="A138">
            <v>0.13400000000000009</v>
          </cell>
          <cell r="B138">
            <v>2.5</v>
          </cell>
          <cell r="C138">
            <v>0.13400000000000009</v>
          </cell>
          <cell r="D138">
            <v>2.5</v>
          </cell>
          <cell r="E138">
            <v>0.13400000000000009</v>
          </cell>
          <cell r="F138">
            <v>2.5</v>
          </cell>
          <cell r="G138">
            <v>0.13400000000000009</v>
          </cell>
          <cell r="H138">
            <v>1.5</v>
          </cell>
          <cell r="I138">
            <v>13.399999999999968</v>
          </cell>
          <cell r="J138">
            <v>3.5</v>
          </cell>
          <cell r="K138">
            <v>0.13400000000000009</v>
          </cell>
          <cell r="L138">
            <v>2.5</v>
          </cell>
          <cell r="M138">
            <v>0.13400000000000009</v>
          </cell>
          <cell r="N138">
            <v>0.6</v>
          </cell>
        </row>
        <row r="139">
          <cell r="A139">
            <v>0.13500000000000009</v>
          </cell>
          <cell r="B139">
            <v>2.5</v>
          </cell>
          <cell r="C139">
            <v>0.13500000000000009</v>
          </cell>
          <cell r="D139">
            <v>2.5</v>
          </cell>
          <cell r="E139">
            <v>0.13500000000000009</v>
          </cell>
          <cell r="F139">
            <v>2.5</v>
          </cell>
          <cell r="G139">
            <v>0.13500000000000009</v>
          </cell>
          <cell r="H139">
            <v>1.5</v>
          </cell>
          <cell r="I139">
            <v>13.499999999999968</v>
          </cell>
          <cell r="J139">
            <v>3.5</v>
          </cell>
          <cell r="K139">
            <v>0.13500000000000009</v>
          </cell>
          <cell r="L139">
            <v>2.5</v>
          </cell>
          <cell r="M139">
            <v>0.13500000000000009</v>
          </cell>
          <cell r="N139">
            <v>0.6</v>
          </cell>
        </row>
        <row r="140">
          <cell r="A140">
            <v>0.13600000000000009</v>
          </cell>
          <cell r="B140">
            <v>2.5</v>
          </cell>
          <cell r="C140">
            <v>0.13600000000000009</v>
          </cell>
          <cell r="D140">
            <v>2.5</v>
          </cell>
          <cell r="E140">
            <v>0.13600000000000009</v>
          </cell>
          <cell r="F140">
            <v>2.5</v>
          </cell>
          <cell r="G140">
            <v>0.13600000000000009</v>
          </cell>
          <cell r="H140">
            <v>1.5</v>
          </cell>
          <cell r="I140">
            <v>13.599999999999968</v>
          </cell>
          <cell r="J140">
            <v>3.5</v>
          </cell>
          <cell r="K140">
            <v>0.13600000000000009</v>
          </cell>
          <cell r="L140">
            <v>2.5</v>
          </cell>
          <cell r="M140">
            <v>0.13600000000000009</v>
          </cell>
          <cell r="N140">
            <v>0.6</v>
          </cell>
        </row>
        <row r="141">
          <cell r="A141">
            <v>0.13700000000000009</v>
          </cell>
          <cell r="B141">
            <v>2.5</v>
          </cell>
          <cell r="C141">
            <v>0.13700000000000009</v>
          </cell>
          <cell r="D141">
            <v>2.5</v>
          </cell>
          <cell r="E141">
            <v>0.13700000000000009</v>
          </cell>
          <cell r="F141">
            <v>2.5</v>
          </cell>
          <cell r="G141">
            <v>0.13700000000000009</v>
          </cell>
          <cell r="H141">
            <v>1.5</v>
          </cell>
          <cell r="I141">
            <v>13.699999999999967</v>
          </cell>
          <cell r="J141">
            <v>3.5</v>
          </cell>
          <cell r="K141">
            <v>0.13700000000000009</v>
          </cell>
          <cell r="L141">
            <v>2.5</v>
          </cell>
          <cell r="M141">
            <v>0.13700000000000009</v>
          </cell>
          <cell r="N141">
            <v>0.6</v>
          </cell>
        </row>
        <row r="142">
          <cell r="A142">
            <v>0.13800000000000009</v>
          </cell>
          <cell r="B142">
            <v>2.5</v>
          </cell>
          <cell r="C142">
            <v>0.13800000000000009</v>
          </cell>
          <cell r="D142">
            <v>2.5</v>
          </cell>
          <cell r="E142">
            <v>0.13800000000000009</v>
          </cell>
          <cell r="F142">
            <v>2.5</v>
          </cell>
          <cell r="G142">
            <v>0.13800000000000009</v>
          </cell>
          <cell r="H142">
            <v>1.5</v>
          </cell>
          <cell r="I142">
            <v>13.799999999999967</v>
          </cell>
          <cell r="J142">
            <v>3.5</v>
          </cell>
          <cell r="K142">
            <v>0.13800000000000009</v>
          </cell>
          <cell r="L142">
            <v>2.5</v>
          </cell>
          <cell r="M142">
            <v>0.13800000000000009</v>
          </cell>
          <cell r="N142">
            <v>0.6</v>
          </cell>
        </row>
        <row r="143">
          <cell r="A143">
            <v>0.1390000000000001</v>
          </cell>
          <cell r="B143">
            <v>2.5</v>
          </cell>
          <cell r="C143">
            <v>0.1390000000000001</v>
          </cell>
          <cell r="D143">
            <v>2.5</v>
          </cell>
          <cell r="E143">
            <v>0.1390000000000001</v>
          </cell>
          <cell r="F143">
            <v>2.5</v>
          </cell>
          <cell r="G143">
            <v>0.1390000000000001</v>
          </cell>
          <cell r="H143">
            <v>1.5</v>
          </cell>
          <cell r="I143">
            <v>13.899999999999967</v>
          </cell>
          <cell r="J143">
            <v>3.5</v>
          </cell>
          <cell r="K143">
            <v>0.1390000000000001</v>
          </cell>
          <cell r="L143">
            <v>2.5</v>
          </cell>
          <cell r="M143">
            <v>0.1390000000000001</v>
          </cell>
          <cell r="N143">
            <v>0.6</v>
          </cell>
        </row>
        <row r="144">
          <cell r="A144">
            <v>0.1400000000000001</v>
          </cell>
          <cell r="B144">
            <v>2.5</v>
          </cell>
          <cell r="C144">
            <v>0.1400000000000001</v>
          </cell>
          <cell r="D144">
            <v>2.5</v>
          </cell>
          <cell r="E144">
            <v>0.1400000000000001</v>
          </cell>
          <cell r="F144">
            <v>2.5</v>
          </cell>
          <cell r="G144">
            <v>0.1400000000000001</v>
          </cell>
          <cell r="H144">
            <v>1.5</v>
          </cell>
          <cell r="I144">
            <v>13.999999999999966</v>
          </cell>
          <cell r="J144">
            <v>3.5</v>
          </cell>
          <cell r="K144">
            <v>0.1400000000000001</v>
          </cell>
          <cell r="L144">
            <v>2.5</v>
          </cell>
          <cell r="M144">
            <v>0.1400000000000001</v>
          </cell>
          <cell r="N144">
            <v>0.6</v>
          </cell>
        </row>
        <row r="145">
          <cell r="A145">
            <v>0.1410000000000001</v>
          </cell>
          <cell r="B145">
            <v>2.5</v>
          </cell>
          <cell r="C145">
            <v>0.1410000000000001</v>
          </cell>
          <cell r="D145">
            <v>2.5</v>
          </cell>
          <cell r="E145">
            <v>0.1410000000000001</v>
          </cell>
          <cell r="F145">
            <v>2.5</v>
          </cell>
          <cell r="G145">
            <v>0.1410000000000001</v>
          </cell>
          <cell r="H145">
            <v>1.5</v>
          </cell>
          <cell r="I145">
            <v>14.099999999999966</v>
          </cell>
          <cell r="J145">
            <v>3.5</v>
          </cell>
          <cell r="K145">
            <v>0.1410000000000001</v>
          </cell>
          <cell r="L145">
            <v>2.5</v>
          </cell>
          <cell r="M145">
            <v>0.1410000000000001</v>
          </cell>
          <cell r="N145">
            <v>0.6</v>
          </cell>
        </row>
        <row r="146">
          <cell r="A146">
            <v>0.1420000000000001</v>
          </cell>
          <cell r="B146">
            <v>2.5</v>
          </cell>
          <cell r="C146">
            <v>0.1420000000000001</v>
          </cell>
          <cell r="D146">
            <v>2.5</v>
          </cell>
          <cell r="E146">
            <v>0.1420000000000001</v>
          </cell>
          <cell r="F146">
            <v>2.5</v>
          </cell>
          <cell r="G146">
            <v>0.1420000000000001</v>
          </cell>
          <cell r="H146">
            <v>1.5</v>
          </cell>
          <cell r="I146">
            <v>14.199999999999966</v>
          </cell>
          <cell r="J146">
            <v>3.5</v>
          </cell>
          <cell r="K146">
            <v>0.1420000000000001</v>
          </cell>
          <cell r="L146">
            <v>2.5</v>
          </cell>
          <cell r="M146">
            <v>0.1420000000000001</v>
          </cell>
          <cell r="N146">
            <v>0.6</v>
          </cell>
        </row>
        <row r="147">
          <cell r="A147">
            <v>0.1430000000000001</v>
          </cell>
          <cell r="B147">
            <v>2.5</v>
          </cell>
          <cell r="C147">
            <v>0.1430000000000001</v>
          </cell>
          <cell r="D147">
            <v>2.5</v>
          </cell>
          <cell r="E147">
            <v>0.1430000000000001</v>
          </cell>
          <cell r="F147">
            <v>2.5</v>
          </cell>
          <cell r="G147">
            <v>0.1430000000000001</v>
          </cell>
          <cell r="H147">
            <v>1.5</v>
          </cell>
          <cell r="I147">
            <v>14.299999999999965</v>
          </cell>
          <cell r="J147">
            <v>3.5</v>
          </cell>
          <cell r="K147">
            <v>0.1430000000000001</v>
          </cell>
          <cell r="L147">
            <v>2.5</v>
          </cell>
          <cell r="M147">
            <v>0.1430000000000001</v>
          </cell>
          <cell r="N147">
            <v>0.6</v>
          </cell>
        </row>
        <row r="148">
          <cell r="A148">
            <v>0.1440000000000001</v>
          </cell>
          <cell r="B148">
            <v>2.5</v>
          </cell>
          <cell r="C148">
            <v>0.1440000000000001</v>
          </cell>
          <cell r="D148">
            <v>2.5</v>
          </cell>
          <cell r="E148">
            <v>0.1440000000000001</v>
          </cell>
          <cell r="F148">
            <v>2.5</v>
          </cell>
          <cell r="G148">
            <v>0.1440000000000001</v>
          </cell>
          <cell r="H148">
            <v>1.5</v>
          </cell>
          <cell r="I148">
            <v>14.399999999999965</v>
          </cell>
          <cell r="J148">
            <v>3.5</v>
          </cell>
          <cell r="K148">
            <v>0.1440000000000001</v>
          </cell>
          <cell r="L148">
            <v>2.5</v>
          </cell>
          <cell r="M148">
            <v>0.1440000000000001</v>
          </cell>
          <cell r="N148">
            <v>0.6</v>
          </cell>
        </row>
        <row r="149">
          <cell r="A149">
            <v>0.1450000000000001</v>
          </cell>
          <cell r="B149">
            <v>2.5</v>
          </cell>
          <cell r="C149">
            <v>0.1450000000000001</v>
          </cell>
          <cell r="D149">
            <v>2.5</v>
          </cell>
          <cell r="E149">
            <v>0.1450000000000001</v>
          </cell>
          <cell r="F149">
            <v>2.5</v>
          </cell>
          <cell r="G149">
            <v>0.1450000000000001</v>
          </cell>
          <cell r="H149">
            <v>1.5</v>
          </cell>
          <cell r="I149">
            <v>14.499999999999964</v>
          </cell>
          <cell r="J149">
            <v>3.5</v>
          </cell>
          <cell r="K149">
            <v>0.1450000000000001</v>
          </cell>
          <cell r="L149">
            <v>2.5</v>
          </cell>
          <cell r="M149">
            <v>0.1450000000000001</v>
          </cell>
          <cell r="N149">
            <v>0.6</v>
          </cell>
        </row>
        <row r="150">
          <cell r="A150">
            <v>0.1460000000000001</v>
          </cell>
          <cell r="B150">
            <v>2.5</v>
          </cell>
          <cell r="C150">
            <v>0.1460000000000001</v>
          </cell>
          <cell r="D150">
            <v>2.5</v>
          </cell>
          <cell r="E150">
            <v>0.1460000000000001</v>
          </cell>
          <cell r="F150">
            <v>2.5</v>
          </cell>
          <cell r="G150">
            <v>0.1460000000000001</v>
          </cell>
          <cell r="H150">
            <v>1.5</v>
          </cell>
          <cell r="I150">
            <v>14.599999999999964</v>
          </cell>
          <cell r="J150">
            <v>3.5</v>
          </cell>
          <cell r="K150">
            <v>0.1460000000000001</v>
          </cell>
          <cell r="L150">
            <v>2.5</v>
          </cell>
          <cell r="M150">
            <v>0.1460000000000001</v>
          </cell>
          <cell r="N150">
            <v>0.6</v>
          </cell>
        </row>
        <row r="151">
          <cell r="A151">
            <v>0.1470000000000001</v>
          </cell>
          <cell r="B151">
            <v>2.5</v>
          </cell>
          <cell r="C151">
            <v>0.1470000000000001</v>
          </cell>
          <cell r="D151">
            <v>2.5</v>
          </cell>
          <cell r="E151">
            <v>0.1470000000000001</v>
          </cell>
          <cell r="F151">
            <v>2.5</v>
          </cell>
          <cell r="G151">
            <v>0.1470000000000001</v>
          </cell>
          <cell r="H151">
            <v>1.5</v>
          </cell>
          <cell r="I151">
            <v>14.699999999999964</v>
          </cell>
          <cell r="J151">
            <v>3.5</v>
          </cell>
          <cell r="K151">
            <v>0.1470000000000001</v>
          </cell>
          <cell r="L151">
            <v>2.5</v>
          </cell>
          <cell r="M151">
            <v>0.1470000000000001</v>
          </cell>
          <cell r="N151">
            <v>0.6</v>
          </cell>
        </row>
        <row r="152">
          <cell r="A152">
            <v>0.1480000000000001</v>
          </cell>
          <cell r="B152">
            <v>2.5</v>
          </cell>
          <cell r="C152">
            <v>0.1480000000000001</v>
          </cell>
          <cell r="D152">
            <v>2.5</v>
          </cell>
          <cell r="E152">
            <v>0.1480000000000001</v>
          </cell>
          <cell r="F152">
            <v>2.5</v>
          </cell>
          <cell r="G152">
            <v>0.1480000000000001</v>
          </cell>
          <cell r="H152">
            <v>1.5</v>
          </cell>
          <cell r="I152">
            <v>14.799999999999963</v>
          </cell>
          <cell r="J152">
            <v>3.5</v>
          </cell>
          <cell r="K152">
            <v>0.1480000000000001</v>
          </cell>
          <cell r="L152">
            <v>2.5</v>
          </cell>
          <cell r="M152">
            <v>0.1480000000000001</v>
          </cell>
          <cell r="N152">
            <v>0.6</v>
          </cell>
        </row>
        <row r="153">
          <cell r="A153">
            <v>0.1490000000000001</v>
          </cell>
          <cell r="B153">
            <v>2.5</v>
          </cell>
          <cell r="C153">
            <v>0.1490000000000001</v>
          </cell>
          <cell r="D153">
            <v>2.5</v>
          </cell>
          <cell r="E153">
            <v>0.1490000000000001</v>
          </cell>
          <cell r="F153">
            <v>2.5</v>
          </cell>
          <cell r="G153">
            <v>0.1490000000000001</v>
          </cell>
          <cell r="H153">
            <v>1.5</v>
          </cell>
          <cell r="I153">
            <v>14.899999999999963</v>
          </cell>
          <cell r="J153">
            <v>3.5</v>
          </cell>
          <cell r="K153">
            <v>0.1490000000000001</v>
          </cell>
          <cell r="L153">
            <v>2.5</v>
          </cell>
          <cell r="M153">
            <v>0.1490000000000001</v>
          </cell>
          <cell r="N153">
            <v>0.6</v>
          </cell>
        </row>
        <row r="154">
          <cell r="A154">
            <v>0.15000000000000011</v>
          </cell>
          <cell r="B154">
            <v>2.5</v>
          </cell>
          <cell r="C154">
            <v>0.15000000000000011</v>
          </cell>
          <cell r="D154">
            <v>2.5</v>
          </cell>
          <cell r="E154">
            <v>0.15000000000000011</v>
          </cell>
          <cell r="F154">
            <v>2.5</v>
          </cell>
          <cell r="G154">
            <v>0.15000000000000011</v>
          </cell>
          <cell r="H154">
            <v>1.5</v>
          </cell>
          <cell r="I154">
            <v>14.999999999999963</v>
          </cell>
          <cell r="J154">
            <v>3.5</v>
          </cell>
          <cell r="K154">
            <v>0.15000000000000011</v>
          </cell>
          <cell r="L154">
            <v>2.5</v>
          </cell>
          <cell r="M154">
            <v>0.15000000000000011</v>
          </cell>
          <cell r="N154">
            <v>0.6</v>
          </cell>
        </row>
        <row r="155">
          <cell r="A155">
            <v>0.15100000000000011</v>
          </cell>
          <cell r="B155">
            <v>1</v>
          </cell>
          <cell r="C155">
            <v>0.15100000000000011</v>
          </cell>
          <cell r="D155">
            <v>1</v>
          </cell>
          <cell r="E155">
            <v>0.15100000000000011</v>
          </cell>
          <cell r="F155">
            <v>2.5</v>
          </cell>
          <cell r="G155">
            <v>0.15100000000000011</v>
          </cell>
          <cell r="H155">
            <v>1.5</v>
          </cell>
          <cell r="I155">
            <v>15.099999999999962</v>
          </cell>
          <cell r="J155">
            <v>3.5</v>
          </cell>
          <cell r="K155">
            <v>0.15100000000000011</v>
          </cell>
          <cell r="L155">
            <v>2.5</v>
          </cell>
          <cell r="M155">
            <v>0.15100000000000011</v>
          </cell>
          <cell r="N155">
            <v>0</v>
          </cell>
        </row>
        <row r="156">
          <cell r="A156">
            <v>0.15200000000000011</v>
          </cell>
          <cell r="B156">
            <v>1</v>
          </cell>
          <cell r="C156">
            <v>0.15200000000000011</v>
          </cell>
          <cell r="D156">
            <v>1</v>
          </cell>
          <cell r="E156">
            <v>0.15200000000000011</v>
          </cell>
          <cell r="F156">
            <v>2.5</v>
          </cell>
          <cell r="G156">
            <v>0.15200000000000011</v>
          </cell>
          <cell r="H156">
            <v>1.5</v>
          </cell>
          <cell r="I156">
            <v>15.199999999999962</v>
          </cell>
          <cell r="J156">
            <v>3.5</v>
          </cell>
          <cell r="K156">
            <v>0.15200000000000011</v>
          </cell>
          <cell r="L156">
            <v>2.5</v>
          </cell>
          <cell r="M156">
            <v>0.15200000000000011</v>
          </cell>
          <cell r="N156">
            <v>0</v>
          </cell>
        </row>
        <row r="157">
          <cell r="A157">
            <v>0.15300000000000011</v>
          </cell>
          <cell r="B157">
            <v>1</v>
          </cell>
          <cell r="C157">
            <v>0.15300000000000011</v>
          </cell>
          <cell r="D157">
            <v>1</v>
          </cell>
          <cell r="E157">
            <v>0.15300000000000011</v>
          </cell>
          <cell r="F157">
            <v>2.5</v>
          </cell>
          <cell r="G157">
            <v>0.15300000000000011</v>
          </cell>
          <cell r="H157">
            <v>1.5</v>
          </cell>
          <cell r="I157">
            <v>15.299999999999962</v>
          </cell>
          <cell r="J157">
            <v>3.5</v>
          </cell>
          <cell r="K157">
            <v>0.15300000000000011</v>
          </cell>
          <cell r="L157">
            <v>2.5</v>
          </cell>
          <cell r="M157">
            <v>0.15300000000000011</v>
          </cell>
          <cell r="N157">
            <v>0</v>
          </cell>
        </row>
        <row r="158">
          <cell r="A158">
            <v>0.15400000000000011</v>
          </cell>
          <cell r="B158">
            <v>1</v>
          </cell>
          <cell r="C158">
            <v>0.15400000000000011</v>
          </cell>
          <cell r="D158">
            <v>1</v>
          </cell>
          <cell r="E158">
            <v>0.15400000000000011</v>
          </cell>
          <cell r="F158">
            <v>2.5</v>
          </cell>
          <cell r="G158">
            <v>0.15400000000000011</v>
          </cell>
          <cell r="H158">
            <v>1.5</v>
          </cell>
          <cell r="I158">
            <v>15.399999999999961</v>
          </cell>
          <cell r="J158">
            <v>3.5</v>
          </cell>
          <cell r="K158">
            <v>0.15400000000000011</v>
          </cell>
          <cell r="L158">
            <v>2.5</v>
          </cell>
          <cell r="M158">
            <v>0.15400000000000011</v>
          </cell>
          <cell r="N158">
            <v>0</v>
          </cell>
        </row>
        <row r="159">
          <cell r="A159">
            <v>0.15500000000000011</v>
          </cell>
          <cell r="B159">
            <v>1</v>
          </cell>
          <cell r="C159">
            <v>0.15500000000000011</v>
          </cell>
          <cell r="D159">
            <v>1</v>
          </cell>
          <cell r="E159">
            <v>0.15500000000000011</v>
          </cell>
          <cell r="F159">
            <v>2.5</v>
          </cell>
          <cell r="G159">
            <v>0.15500000000000011</v>
          </cell>
          <cell r="H159">
            <v>1.5</v>
          </cell>
          <cell r="I159">
            <v>15.499999999999961</v>
          </cell>
          <cell r="J159">
            <v>3.5</v>
          </cell>
          <cell r="K159">
            <v>0.15500000000000011</v>
          </cell>
          <cell r="L159">
            <v>2.5</v>
          </cell>
          <cell r="M159">
            <v>0.15500000000000011</v>
          </cell>
          <cell r="N159">
            <v>0</v>
          </cell>
        </row>
        <row r="160">
          <cell r="A160">
            <v>0.15600000000000011</v>
          </cell>
          <cell r="B160">
            <v>1</v>
          </cell>
          <cell r="C160">
            <v>0.15600000000000011</v>
          </cell>
          <cell r="D160">
            <v>1</v>
          </cell>
          <cell r="E160">
            <v>0.15600000000000011</v>
          </cell>
          <cell r="F160">
            <v>2.5</v>
          </cell>
          <cell r="G160">
            <v>0.15600000000000011</v>
          </cell>
          <cell r="H160">
            <v>1.5</v>
          </cell>
          <cell r="I160">
            <v>15.599999999999961</v>
          </cell>
          <cell r="J160">
            <v>3.5</v>
          </cell>
          <cell r="K160">
            <v>0.15600000000000011</v>
          </cell>
          <cell r="L160">
            <v>2.5</v>
          </cell>
          <cell r="M160">
            <v>0.15600000000000011</v>
          </cell>
          <cell r="N160">
            <v>0</v>
          </cell>
        </row>
        <row r="161">
          <cell r="A161">
            <v>0.15700000000000011</v>
          </cell>
          <cell r="B161">
            <v>1</v>
          </cell>
          <cell r="C161">
            <v>0.15700000000000011</v>
          </cell>
          <cell r="D161">
            <v>1</v>
          </cell>
          <cell r="E161">
            <v>0.15700000000000011</v>
          </cell>
          <cell r="F161">
            <v>2.5</v>
          </cell>
          <cell r="G161">
            <v>0.15700000000000011</v>
          </cell>
          <cell r="H161">
            <v>1.5</v>
          </cell>
          <cell r="I161">
            <v>15.69999999999996</v>
          </cell>
          <cell r="J161">
            <v>3.5</v>
          </cell>
          <cell r="K161">
            <v>0.15700000000000011</v>
          </cell>
          <cell r="L161">
            <v>2.5</v>
          </cell>
          <cell r="M161">
            <v>0.15700000000000011</v>
          </cell>
          <cell r="N161">
            <v>0</v>
          </cell>
        </row>
        <row r="162">
          <cell r="A162">
            <v>0.15800000000000011</v>
          </cell>
          <cell r="B162">
            <v>1</v>
          </cell>
          <cell r="C162">
            <v>0.15800000000000011</v>
          </cell>
          <cell r="D162">
            <v>1</v>
          </cell>
          <cell r="E162">
            <v>0.15800000000000011</v>
          </cell>
          <cell r="F162">
            <v>2.5</v>
          </cell>
          <cell r="G162">
            <v>0.15800000000000011</v>
          </cell>
          <cell r="H162">
            <v>1.5</v>
          </cell>
          <cell r="I162">
            <v>15.79999999999996</v>
          </cell>
          <cell r="J162">
            <v>3.5</v>
          </cell>
          <cell r="K162">
            <v>0.15800000000000011</v>
          </cell>
          <cell r="L162">
            <v>2.5</v>
          </cell>
          <cell r="M162">
            <v>0.15800000000000011</v>
          </cell>
          <cell r="N162">
            <v>0</v>
          </cell>
        </row>
        <row r="163">
          <cell r="A163">
            <v>0.15900000000000011</v>
          </cell>
          <cell r="B163">
            <v>1</v>
          </cell>
          <cell r="C163">
            <v>0.15900000000000011</v>
          </cell>
          <cell r="D163">
            <v>1</v>
          </cell>
          <cell r="E163">
            <v>0.15900000000000011</v>
          </cell>
          <cell r="F163">
            <v>2.5</v>
          </cell>
          <cell r="G163">
            <v>0.15900000000000011</v>
          </cell>
          <cell r="H163">
            <v>1.5</v>
          </cell>
          <cell r="I163">
            <v>15.899999999999959</v>
          </cell>
          <cell r="J163">
            <v>3.5</v>
          </cell>
          <cell r="K163">
            <v>0.15900000000000011</v>
          </cell>
          <cell r="L163">
            <v>2.5</v>
          </cell>
          <cell r="M163">
            <v>0.15900000000000011</v>
          </cell>
          <cell r="N163">
            <v>0</v>
          </cell>
        </row>
        <row r="164">
          <cell r="A164">
            <v>0.16000000000000011</v>
          </cell>
          <cell r="B164">
            <v>1</v>
          </cell>
          <cell r="C164">
            <v>0.16000000000000011</v>
          </cell>
          <cell r="D164">
            <v>1</v>
          </cell>
          <cell r="E164">
            <v>0.16000000000000011</v>
          </cell>
          <cell r="F164">
            <v>2.5</v>
          </cell>
          <cell r="G164">
            <v>0.16000000000000011</v>
          </cell>
          <cell r="H164">
            <v>1.5</v>
          </cell>
          <cell r="I164">
            <v>15.999999999999959</v>
          </cell>
          <cell r="J164">
            <v>3.5</v>
          </cell>
          <cell r="K164">
            <v>0.16000000000000011</v>
          </cell>
          <cell r="L164">
            <v>2.5</v>
          </cell>
          <cell r="M164">
            <v>0.16000000000000011</v>
          </cell>
          <cell r="N164">
            <v>0</v>
          </cell>
        </row>
        <row r="165">
          <cell r="A165">
            <v>0.16100000000000012</v>
          </cell>
          <cell r="B165">
            <v>1</v>
          </cell>
          <cell r="C165">
            <v>0.16100000000000012</v>
          </cell>
          <cell r="D165">
            <v>1</v>
          </cell>
          <cell r="E165">
            <v>0.16100000000000012</v>
          </cell>
          <cell r="F165">
            <v>2.5</v>
          </cell>
          <cell r="G165">
            <v>0.16100000000000012</v>
          </cell>
          <cell r="H165">
            <v>1.5</v>
          </cell>
          <cell r="I165">
            <v>16.099999999999959</v>
          </cell>
          <cell r="J165">
            <v>3.5</v>
          </cell>
          <cell r="K165">
            <v>0.16100000000000012</v>
          </cell>
          <cell r="L165">
            <v>2.5</v>
          </cell>
          <cell r="M165">
            <v>0.16100000000000012</v>
          </cell>
          <cell r="N165">
            <v>0</v>
          </cell>
        </row>
        <row r="166">
          <cell r="A166">
            <v>0.16200000000000012</v>
          </cell>
          <cell r="B166">
            <v>1</v>
          </cell>
          <cell r="C166">
            <v>0.16200000000000012</v>
          </cell>
          <cell r="D166">
            <v>1</v>
          </cell>
          <cell r="E166">
            <v>0.16200000000000012</v>
          </cell>
          <cell r="F166">
            <v>2.5</v>
          </cell>
          <cell r="G166">
            <v>0.16200000000000012</v>
          </cell>
          <cell r="H166">
            <v>1.5</v>
          </cell>
          <cell r="I166">
            <v>16.19999999999996</v>
          </cell>
          <cell r="J166">
            <v>3.5</v>
          </cell>
          <cell r="K166">
            <v>0.16200000000000012</v>
          </cell>
          <cell r="L166">
            <v>2.5</v>
          </cell>
          <cell r="M166">
            <v>0.16200000000000012</v>
          </cell>
          <cell r="N166">
            <v>0</v>
          </cell>
        </row>
        <row r="167">
          <cell r="A167">
            <v>0.16300000000000012</v>
          </cell>
          <cell r="B167">
            <v>1</v>
          </cell>
          <cell r="C167">
            <v>0.16300000000000012</v>
          </cell>
          <cell r="D167">
            <v>1</v>
          </cell>
          <cell r="E167">
            <v>0.16300000000000012</v>
          </cell>
          <cell r="F167">
            <v>2.5</v>
          </cell>
          <cell r="G167">
            <v>0.16300000000000012</v>
          </cell>
          <cell r="H167">
            <v>1.5</v>
          </cell>
          <cell r="I167">
            <v>16.299999999999962</v>
          </cell>
          <cell r="J167">
            <v>3.5</v>
          </cell>
          <cell r="K167">
            <v>0.16300000000000012</v>
          </cell>
          <cell r="L167">
            <v>2.5</v>
          </cell>
          <cell r="M167">
            <v>0.16300000000000012</v>
          </cell>
          <cell r="N167">
            <v>0</v>
          </cell>
        </row>
        <row r="168">
          <cell r="A168">
            <v>0.16400000000000012</v>
          </cell>
          <cell r="B168">
            <v>1</v>
          </cell>
          <cell r="C168">
            <v>0.16400000000000012</v>
          </cell>
          <cell r="D168">
            <v>1</v>
          </cell>
          <cell r="E168">
            <v>0.16400000000000012</v>
          </cell>
          <cell r="F168">
            <v>2.5</v>
          </cell>
          <cell r="G168">
            <v>0.16400000000000012</v>
          </cell>
          <cell r="H168">
            <v>1.5</v>
          </cell>
          <cell r="I168">
            <v>16.399999999999963</v>
          </cell>
          <cell r="J168">
            <v>3.5</v>
          </cell>
          <cell r="K168">
            <v>0.16400000000000012</v>
          </cell>
          <cell r="L168">
            <v>2.5</v>
          </cell>
          <cell r="M168">
            <v>0.16400000000000012</v>
          </cell>
          <cell r="N168">
            <v>0</v>
          </cell>
        </row>
        <row r="169">
          <cell r="A169">
            <v>0.16500000000000012</v>
          </cell>
          <cell r="B169">
            <v>1</v>
          </cell>
          <cell r="C169">
            <v>0.16500000000000012</v>
          </cell>
          <cell r="D169">
            <v>1</v>
          </cell>
          <cell r="E169">
            <v>0.16500000000000012</v>
          </cell>
          <cell r="F169">
            <v>2.5</v>
          </cell>
          <cell r="G169">
            <v>0.16500000000000012</v>
          </cell>
          <cell r="H169">
            <v>1.5</v>
          </cell>
          <cell r="I169">
            <v>16.499999999999964</v>
          </cell>
          <cell r="J169">
            <v>3.5</v>
          </cell>
          <cell r="K169">
            <v>0.16500000000000012</v>
          </cell>
          <cell r="L169">
            <v>2.5</v>
          </cell>
          <cell r="M169">
            <v>0.16500000000000012</v>
          </cell>
          <cell r="N169">
            <v>0</v>
          </cell>
        </row>
        <row r="170">
          <cell r="A170">
            <v>0.16600000000000012</v>
          </cell>
          <cell r="B170">
            <v>1</v>
          </cell>
          <cell r="C170">
            <v>0.16600000000000012</v>
          </cell>
          <cell r="D170">
            <v>1</v>
          </cell>
          <cell r="E170">
            <v>0.16600000000000012</v>
          </cell>
          <cell r="F170">
            <v>2.5</v>
          </cell>
          <cell r="G170">
            <v>0.16600000000000012</v>
          </cell>
          <cell r="H170">
            <v>1.5</v>
          </cell>
          <cell r="I170">
            <v>16.599999999999966</v>
          </cell>
          <cell r="J170">
            <v>3.5</v>
          </cell>
          <cell r="K170">
            <v>0.16600000000000012</v>
          </cell>
          <cell r="L170">
            <v>2.5</v>
          </cell>
          <cell r="M170">
            <v>0.16600000000000012</v>
          </cell>
          <cell r="N170">
            <v>0</v>
          </cell>
        </row>
        <row r="171">
          <cell r="A171">
            <v>0.16700000000000012</v>
          </cell>
          <cell r="B171">
            <v>1</v>
          </cell>
          <cell r="C171">
            <v>0.16700000000000012</v>
          </cell>
          <cell r="D171">
            <v>1</v>
          </cell>
          <cell r="E171">
            <v>0.16700000000000012</v>
          </cell>
          <cell r="F171">
            <v>2.5</v>
          </cell>
          <cell r="G171">
            <v>0.16700000000000012</v>
          </cell>
          <cell r="H171">
            <v>1.5</v>
          </cell>
          <cell r="I171">
            <v>16.699999999999967</v>
          </cell>
          <cell r="J171">
            <v>3.5</v>
          </cell>
          <cell r="K171">
            <v>0.16700000000000012</v>
          </cell>
          <cell r="L171">
            <v>2.5</v>
          </cell>
          <cell r="M171">
            <v>0.16700000000000012</v>
          </cell>
          <cell r="N171">
            <v>0</v>
          </cell>
        </row>
        <row r="172">
          <cell r="A172">
            <v>0.16800000000000012</v>
          </cell>
          <cell r="B172">
            <v>1</v>
          </cell>
          <cell r="C172">
            <v>0.16800000000000012</v>
          </cell>
          <cell r="D172">
            <v>1</v>
          </cell>
          <cell r="E172">
            <v>0.16800000000000012</v>
          </cell>
          <cell r="F172">
            <v>2.5</v>
          </cell>
          <cell r="G172">
            <v>0.16800000000000012</v>
          </cell>
          <cell r="H172">
            <v>1.5</v>
          </cell>
          <cell r="I172">
            <v>16.799999999999969</v>
          </cell>
          <cell r="J172">
            <v>3.5</v>
          </cell>
          <cell r="K172">
            <v>0.16800000000000012</v>
          </cell>
          <cell r="L172">
            <v>2.5</v>
          </cell>
          <cell r="M172">
            <v>0.16800000000000012</v>
          </cell>
          <cell r="N172">
            <v>0</v>
          </cell>
        </row>
        <row r="173">
          <cell r="A173">
            <v>0.16900000000000012</v>
          </cell>
          <cell r="B173">
            <v>1</v>
          </cell>
          <cell r="C173">
            <v>0.16900000000000012</v>
          </cell>
          <cell r="D173">
            <v>1</v>
          </cell>
          <cell r="E173">
            <v>0.16900000000000012</v>
          </cell>
          <cell r="F173">
            <v>2.5</v>
          </cell>
          <cell r="G173">
            <v>0.16900000000000012</v>
          </cell>
          <cell r="H173">
            <v>1.5</v>
          </cell>
          <cell r="I173">
            <v>16.89999999999997</v>
          </cell>
          <cell r="J173">
            <v>3.5</v>
          </cell>
          <cell r="K173">
            <v>0.16900000000000012</v>
          </cell>
          <cell r="L173">
            <v>2.5</v>
          </cell>
          <cell r="M173">
            <v>0.16900000000000012</v>
          </cell>
          <cell r="N173">
            <v>0</v>
          </cell>
        </row>
        <row r="174">
          <cell r="A174">
            <v>0.17000000000000012</v>
          </cell>
          <cell r="B174">
            <v>1</v>
          </cell>
          <cell r="C174">
            <v>0.17000000000000012</v>
          </cell>
          <cell r="D174">
            <v>1</v>
          </cell>
          <cell r="E174">
            <v>0.17000000000000012</v>
          </cell>
          <cell r="F174">
            <v>2.5</v>
          </cell>
          <cell r="G174">
            <v>0.17000000000000012</v>
          </cell>
          <cell r="H174">
            <v>1.5</v>
          </cell>
          <cell r="I174">
            <v>16.999999999999972</v>
          </cell>
          <cell r="J174">
            <v>3.5</v>
          </cell>
          <cell r="K174">
            <v>0.17000000000000012</v>
          </cell>
          <cell r="L174">
            <v>2.5</v>
          </cell>
          <cell r="M174">
            <v>0.17000000000000012</v>
          </cell>
          <cell r="N174">
            <v>0</v>
          </cell>
        </row>
        <row r="175">
          <cell r="A175">
            <v>0.17100000000000012</v>
          </cell>
          <cell r="B175">
            <v>1</v>
          </cell>
          <cell r="C175">
            <v>0.17100000000000012</v>
          </cell>
          <cell r="D175">
            <v>1</v>
          </cell>
          <cell r="E175">
            <v>0.17100000000000012</v>
          </cell>
          <cell r="F175">
            <v>2.5</v>
          </cell>
          <cell r="G175">
            <v>0.17100000000000012</v>
          </cell>
          <cell r="H175">
            <v>1.5</v>
          </cell>
          <cell r="I175">
            <v>17.099999999999973</v>
          </cell>
          <cell r="J175">
            <v>3.5</v>
          </cell>
          <cell r="K175">
            <v>0.17100000000000012</v>
          </cell>
          <cell r="L175">
            <v>2.5</v>
          </cell>
          <cell r="M175">
            <v>0.17100000000000012</v>
          </cell>
          <cell r="N175">
            <v>0</v>
          </cell>
        </row>
        <row r="176">
          <cell r="A176">
            <v>0.17200000000000013</v>
          </cell>
          <cell r="B176">
            <v>1</v>
          </cell>
          <cell r="C176">
            <v>0.17200000000000013</v>
          </cell>
          <cell r="D176">
            <v>1</v>
          </cell>
          <cell r="E176">
            <v>0.17200000000000013</v>
          </cell>
          <cell r="F176">
            <v>2.5</v>
          </cell>
          <cell r="G176">
            <v>0.17200000000000013</v>
          </cell>
          <cell r="H176">
            <v>1.5</v>
          </cell>
          <cell r="I176">
            <v>17.199999999999974</v>
          </cell>
          <cell r="J176">
            <v>3.5</v>
          </cell>
          <cell r="K176">
            <v>0.17200000000000013</v>
          </cell>
          <cell r="L176">
            <v>2.5</v>
          </cell>
          <cell r="M176">
            <v>0.17200000000000013</v>
          </cell>
          <cell r="N176">
            <v>0</v>
          </cell>
        </row>
        <row r="177">
          <cell r="A177">
            <v>0.17300000000000013</v>
          </cell>
          <cell r="B177">
            <v>1</v>
          </cell>
          <cell r="C177">
            <v>0.17300000000000013</v>
          </cell>
          <cell r="D177">
            <v>1</v>
          </cell>
          <cell r="E177">
            <v>0.17300000000000013</v>
          </cell>
          <cell r="F177">
            <v>2.5</v>
          </cell>
          <cell r="G177">
            <v>0.17300000000000013</v>
          </cell>
          <cell r="H177">
            <v>1.5</v>
          </cell>
          <cell r="I177">
            <v>17.299999999999976</v>
          </cell>
          <cell r="J177">
            <v>3.5</v>
          </cell>
          <cell r="K177">
            <v>0.17300000000000013</v>
          </cell>
          <cell r="L177">
            <v>2.5</v>
          </cell>
          <cell r="M177">
            <v>0.17300000000000013</v>
          </cell>
          <cell r="N177">
            <v>0</v>
          </cell>
        </row>
        <row r="178">
          <cell r="A178">
            <v>0.17400000000000013</v>
          </cell>
          <cell r="B178">
            <v>1</v>
          </cell>
          <cell r="C178">
            <v>0.17400000000000013</v>
          </cell>
          <cell r="D178">
            <v>1</v>
          </cell>
          <cell r="E178">
            <v>0.17400000000000013</v>
          </cell>
          <cell r="F178">
            <v>2.5</v>
          </cell>
          <cell r="G178">
            <v>0.17400000000000013</v>
          </cell>
          <cell r="H178">
            <v>1.5</v>
          </cell>
          <cell r="I178">
            <v>17.399999999999977</v>
          </cell>
          <cell r="J178">
            <v>3.5</v>
          </cell>
          <cell r="K178">
            <v>0.17400000000000013</v>
          </cell>
          <cell r="L178">
            <v>2.5</v>
          </cell>
          <cell r="M178">
            <v>0.17400000000000013</v>
          </cell>
          <cell r="N178">
            <v>0</v>
          </cell>
        </row>
        <row r="179">
          <cell r="A179">
            <v>0.17500000000000013</v>
          </cell>
          <cell r="B179">
            <v>1</v>
          </cell>
          <cell r="C179">
            <v>0.17500000000000013</v>
          </cell>
          <cell r="D179">
            <v>1</v>
          </cell>
          <cell r="E179">
            <v>0.17500000000000013</v>
          </cell>
          <cell r="F179">
            <v>2.5</v>
          </cell>
          <cell r="G179">
            <v>0.17500000000000013</v>
          </cell>
          <cell r="H179">
            <v>1.5</v>
          </cell>
          <cell r="I179">
            <v>17.499999999999979</v>
          </cell>
          <cell r="J179">
            <v>3.5</v>
          </cell>
          <cell r="K179">
            <v>0.17500000000000013</v>
          </cell>
          <cell r="L179">
            <v>2.5</v>
          </cell>
          <cell r="M179">
            <v>0.17500000000000013</v>
          </cell>
          <cell r="N179">
            <v>0</v>
          </cell>
        </row>
        <row r="180">
          <cell r="A180">
            <v>0.17600000000000013</v>
          </cell>
          <cell r="B180">
            <v>1</v>
          </cell>
          <cell r="C180">
            <v>0.17600000000000013</v>
          </cell>
          <cell r="D180">
            <v>1</v>
          </cell>
          <cell r="E180">
            <v>0.17600000000000013</v>
          </cell>
          <cell r="F180">
            <v>2.5</v>
          </cell>
          <cell r="G180">
            <v>0.17600000000000013</v>
          </cell>
          <cell r="H180">
            <v>1.5</v>
          </cell>
          <cell r="I180">
            <v>17.59999999999998</v>
          </cell>
          <cell r="J180">
            <v>3.5</v>
          </cell>
          <cell r="K180">
            <v>0.17600000000000013</v>
          </cell>
          <cell r="L180">
            <v>2.5</v>
          </cell>
          <cell r="M180">
            <v>0.17600000000000013</v>
          </cell>
          <cell r="N180">
            <v>0</v>
          </cell>
        </row>
        <row r="181">
          <cell r="A181">
            <v>0.17700000000000013</v>
          </cell>
          <cell r="B181">
            <v>1</v>
          </cell>
          <cell r="C181">
            <v>0.17700000000000013</v>
          </cell>
          <cell r="D181">
            <v>1</v>
          </cell>
          <cell r="E181">
            <v>0.17700000000000013</v>
          </cell>
          <cell r="F181">
            <v>2.5</v>
          </cell>
          <cell r="G181">
            <v>0.17700000000000013</v>
          </cell>
          <cell r="H181">
            <v>1.5</v>
          </cell>
          <cell r="I181">
            <v>17.699999999999982</v>
          </cell>
          <cell r="J181">
            <v>3.5</v>
          </cell>
          <cell r="K181">
            <v>0.17700000000000013</v>
          </cell>
          <cell r="L181">
            <v>2.5</v>
          </cell>
          <cell r="M181">
            <v>0.17700000000000013</v>
          </cell>
          <cell r="N181">
            <v>0</v>
          </cell>
        </row>
        <row r="182">
          <cell r="A182">
            <v>0.17800000000000013</v>
          </cell>
          <cell r="B182">
            <v>1</v>
          </cell>
          <cell r="C182">
            <v>0.17800000000000013</v>
          </cell>
          <cell r="D182">
            <v>1</v>
          </cell>
          <cell r="E182">
            <v>0.17800000000000013</v>
          </cell>
          <cell r="F182">
            <v>2.5</v>
          </cell>
          <cell r="G182">
            <v>0.17800000000000013</v>
          </cell>
          <cell r="H182">
            <v>1.5</v>
          </cell>
          <cell r="I182">
            <v>17.799999999999983</v>
          </cell>
          <cell r="J182">
            <v>3.5</v>
          </cell>
          <cell r="K182">
            <v>0.17800000000000013</v>
          </cell>
          <cell r="L182">
            <v>2.5</v>
          </cell>
          <cell r="M182">
            <v>0.17800000000000013</v>
          </cell>
          <cell r="N182">
            <v>0</v>
          </cell>
        </row>
        <row r="183">
          <cell r="A183">
            <v>0.17900000000000013</v>
          </cell>
          <cell r="B183">
            <v>1</v>
          </cell>
          <cell r="C183">
            <v>0.17900000000000013</v>
          </cell>
          <cell r="D183">
            <v>1</v>
          </cell>
          <cell r="E183">
            <v>0.17900000000000013</v>
          </cell>
          <cell r="F183">
            <v>2.5</v>
          </cell>
          <cell r="G183">
            <v>0.17900000000000013</v>
          </cell>
          <cell r="H183">
            <v>1.5</v>
          </cell>
          <cell r="I183">
            <v>17.899999999999984</v>
          </cell>
          <cell r="J183">
            <v>3.5</v>
          </cell>
          <cell r="K183">
            <v>0.17900000000000013</v>
          </cell>
          <cell r="L183">
            <v>2.5</v>
          </cell>
          <cell r="M183">
            <v>0.17900000000000013</v>
          </cell>
          <cell r="N183">
            <v>0</v>
          </cell>
        </row>
        <row r="184">
          <cell r="A184">
            <v>0.18000000000000013</v>
          </cell>
          <cell r="B184">
            <v>1</v>
          </cell>
          <cell r="C184">
            <v>0.18000000000000013</v>
          </cell>
          <cell r="D184">
            <v>1</v>
          </cell>
          <cell r="E184">
            <v>0.18000000000000013</v>
          </cell>
          <cell r="F184">
            <v>2.5</v>
          </cell>
          <cell r="G184">
            <v>0.18000000000000013</v>
          </cell>
          <cell r="H184">
            <v>1.5</v>
          </cell>
          <cell r="I184">
            <v>17.999999999999986</v>
          </cell>
          <cell r="J184">
            <v>3.5</v>
          </cell>
          <cell r="K184">
            <v>0.18000000000000013</v>
          </cell>
          <cell r="L184">
            <v>2.5</v>
          </cell>
          <cell r="M184">
            <v>0.18000000000000013</v>
          </cell>
          <cell r="N184">
            <v>0</v>
          </cell>
        </row>
        <row r="185">
          <cell r="A185">
            <v>0.18100000000000013</v>
          </cell>
          <cell r="B185">
            <v>1</v>
          </cell>
          <cell r="C185">
            <v>0.18100000000000013</v>
          </cell>
          <cell r="D185">
            <v>1</v>
          </cell>
          <cell r="E185">
            <v>0.18100000000000013</v>
          </cell>
          <cell r="F185">
            <v>2.5</v>
          </cell>
          <cell r="G185">
            <v>0.18100000000000013</v>
          </cell>
          <cell r="H185">
            <v>1.5</v>
          </cell>
          <cell r="I185">
            <v>18.099999999999987</v>
          </cell>
          <cell r="J185">
            <v>3.5</v>
          </cell>
          <cell r="K185">
            <v>0.18100000000000013</v>
          </cell>
          <cell r="L185">
            <v>2.5</v>
          </cell>
          <cell r="M185">
            <v>0.18100000000000013</v>
          </cell>
          <cell r="N185">
            <v>0</v>
          </cell>
        </row>
        <row r="186">
          <cell r="A186">
            <v>0.18200000000000013</v>
          </cell>
          <cell r="B186">
            <v>1</v>
          </cell>
          <cell r="C186">
            <v>0.18200000000000013</v>
          </cell>
          <cell r="D186">
            <v>1</v>
          </cell>
          <cell r="E186">
            <v>0.18200000000000013</v>
          </cell>
          <cell r="F186">
            <v>2.5</v>
          </cell>
          <cell r="G186">
            <v>0.18200000000000013</v>
          </cell>
          <cell r="H186">
            <v>1.5</v>
          </cell>
          <cell r="I186">
            <v>18.199999999999989</v>
          </cell>
          <cell r="J186">
            <v>3.5</v>
          </cell>
          <cell r="K186">
            <v>0.18200000000000013</v>
          </cell>
          <cell r="L186">
            <v>2.5</v>
          </cell>
          <cell r="M186">
            <v>0.18200000000000013</v>
          </cell>
          <cell r="N186">
            <v>0</v>
          </cell>
        </row>
        <row r="187">
          <cell r="A187">
            <v>0.18300000000000013</v>
          </cell>
          <cell r="B187">
            <v>1</v>
          </cell>
          <cell r="C187">
            <v>0.18300000000000013</v>
          </cell>
          <cell r="D187">
            <v>1</v>
          </cell>
          <cell r="E187">
            <v>0.18300000000000013</v>
          </cell>
          <cell r="F187">
            <v>2.5</v>
          </cell>
          <cell r="G187">
            <v>0.18300000000000013</v>
          </cell>
          <cell r="H187">
            <v>1.5</v>
          </cell>
          <cell r="I187">
            <v>18.29999999999999</v>
          </cell>
          <cell r="J187">
            <v>3.5</v>
          </cell>
          <cell r="K187">
            <v>0.18300000000000013</v>
          </cell>
          <cell r="L187">
            <v>2.5</v>
          </cell>
          <cell r="M187">
            <v>0.18300000000000013</v>
          </cell>
          <cell r="N187">
            <v>0</v>
          </cell>
        </row>
        <row r="188">
          <cell r="A188">
            <v>0.18400000000000014</v>
          </cell>
          <cell r="B188">
            <v>1</v>
          </cell>
          <cell r="C188">
            <v>0.18400000000000014</v>
          </cell>
          <cell r="D188">
            <v>1</v>
          </cell>
          <cell r="E188">
            <v>0.18400000000000014</v>
          </cell>
          <cell r="F188">
            <v>2.5</v>
          </cell>
          <cell r="G188">
            <v>0.18400000000000014</v>
          </cell>
          <cell r="H188">
            <v>1.5</v>
          </cell>
          <cell r="I188">
            <v>18.399999999999991</v>
          </cell>
          <cell r="J188">
            <v>3.5</v>
          </cell>
          <cell r="K188">
            <v>0.18400000000000014</v>
          </cell>
          <cell r="L188">
            <v>2.5</v>
          </cell>
          <cell r="M188">
            <v>0.18400000000000014</v>
          </cell>
          <cell r="N188">
            <v>0</v>
          </cell>
        </row>
        <row r="189">
          <cell r="A189">
            <v>0.18500000000000014</v>
          </cell>
          <cell r="B189">
            <v>1</v>
          </cell>
          <cell r="C189">
            <v>0.18500000000000014</v>
          </cell>
          <cell r="D189">
            <v>1</v>
          </cell>
          <cell r="E189">
            <v>0.18500000000000014</v>
          </cell>
          <cell r="F189">
            <v>2.5</v>
          </cell>
          <cell r="G189">
            <v>0.18500000000000014</v>
          </cell>
          <cell r="H189">
            <v>1.5</v>
          </cell>
          <cell r="I189">
            <v>18.499999999999993</v>
          </cell>
          <cell r="J189">
            <v>3.5</v>
          </cell>
          <cell r="K189">
            <v>0.18500000000000014</v>
          </cell>
          <cell r="L189">
            <v>2.5</v>
          </cell>
          <cell r="M189">
            <v>0.18500000000000014</v>
          </cell>
          <cell r="N189">
            <v>0</v>
          </cell>
        </row>
        <row r="190">
          <cell r="A190">
            <v>0.18600000000000014</v>
          </cell>
          <cell r="B190">
            <v>1</v>
          </cell>
          <cell r="C190">
            <v>0.18600000000000014</v>
          </cell>
          <cell r="D190">
            <v>1</v>
          </cell>
          <cell r="E190">
            <v>0.18600000000000014</v>
          </cell>
          <cell r="F190">
            <v>2.5</v>
          </cell>
          <cell r="G190">
            <v>0.18600000000000014</v>
          </cell>
          <cell r="H190">
            <v>1.5</v>
          </cell>
          <cell r="I190">
            <v>18.599999999999994</v>
          </cell>
          <cell r="J190">
            <v>3.5</v>
          </cell>
          <cell r="K190">
            <v>0.18600000000000014</v>
          </cell>
          <cell r="L190">
            <v>2.5</v>
          </cell>
          <cell r="M190">
            <v>0.18600000000000014</v>
          </cell>
          <cell r="N190">
            <v>0</v>
          </cell>
        </row>
        <row r="191">
          <cell r="A191">
            <v>0.18700000000000014</v>
          </cell>
          <cell r="B191">
            <v>1</v>
          </cell>
          <cell r="C191">
            <v>0.18700000000000014</v>
          </cell>
          <cell r="D191">
            <v>1</v>
          </cell>
          <cell r="E191">
            <v>0.18700000000000014</v>
          </cell>
          <cell r="F191">
            <v>2.5</v>
          </cell>
          <cell r="G191">
            <v>0.18700000000000014</v>
          </cell>
          <cell r="H191">
            <v>1.5</v>
          </cell>
          <cell r="I191">
            <v>18.699999999999996</v>
          </cell>
          <cell r="J191">
            <v>3.5</v>
          </cell>
          <cell r="K191">
            <v>0.18700000000000014</v>
          </cell>
          <cell r="L191">
            <v>2.5</v>
          </cell>
          <cell r="M191">
            <v>0.18700000000000014</v>
          </cell>
          <cell r="N191">
            <v>0</v>
          </cell>
        </row>
        <row r="192">
          <cell r="A192">
            <v>0.18800000000000014</v>
          </cell>
          <cell r="B192">
            <v>1</v>
          </cell>
          <cell r="C192">
            <v>0.18800000000000014</v>
          </cell>
          <cell r="D192">
            <v>1</v>
          </cell>
          <cell r="E192">
            <v>0.18800000000000014</v>
          </cell>
          <cell r="F192">
            <v>2.5</v>
          </cell>
          <cell r="G192">
            <v>0.18800000000000014</v>
          </cell>
          <cell r="H192">
            <v>1.5</v>
          </cell>
          <cell r="I192">
            <v>18.799999999999997</v>
          </cell>
          <cell r="J192">
            <v>3.5</v>
          </cell>
          <cell r="K192">
            <v>0.18800000000000014</v>
          </cell>
          <cell r="L192">
            <v>2.5</v>
          </cell>
          <cell r="M192">
            <v>0.18800000000000014</v>
          </cell>
          <cell r="N192">
            <v>0</v>
          </cell>
        </row>
        <row r="193">
          <cell r="A193">
            <v>0.18900000000000014</v>
          </cell>
          <cell r="B193">
            <v>1</v>
          </cell>
          <cell r="C193">
            <v>0.18900000000000014</v>
          </cell>
          <cell r="D193">
            <v>1</v>
          </cell>
          <cell r="E193">
            <v>0.18900000000000014</v>
          </cell>
          <cell r="F193">
            <v>2.5</v>
          </cell>
          <cell r="G193">
            <v>0.18900000000000014</v>
          </cell>
          <cell r="H193">
            <v>1.5</v>
          </cell>
          <cell r="I193">
            <v>18.899999999999999</v>
          </cell>
          <cell r="J193">
            <v>3.5</v>
          </cell>
          <cell r="K193">
            <v>0.18900000000000014</v>
          </cell>
          <cell r="L193">
            <v>2.5</v>
          </cell>
          <cell r="M193">
            <v>0.18900000000000014</v>
          </cell>
          <cell r="N193">
            <v>0</v>
          </cell>
        </row>
        <row r="194">
          <cell r="A194">
            <v>0.19000000000000014</v>
          </cell>
          <cell r="B194">
            <v>1</v>
          </cell>
          <cell r="C194">
            <v>0.19000000000000014</v>
          </cell>
          <cell r="D194">
            <v>1</v>
          </cell>
          <cell r="E194">
            <v>0.19000000000000014</v>
          </cell>
          <cell r="F194">
            <v>2.5</v>
          </cell>
          <cell r="G194">
            <v>0.19000000000000014</v>
          </cell>
          <cell r="H194">
            <v>1.5</v>
          </cell>
          <cell r="I194">
            <v>19</v>
          </cell>
          <cell r="J194">
            <v>3.5</v>
          </cell>
          <cell r="K194">
            <v>0.19000000000000014</v>
          </cell>
          <cell r="L194">
            <v>2.5</v>
          </cell>
          <cell r="M194">
            <v>0.19000000000000014</v>
          </cell>
          <cell r="N194">
            <v>0</v>
          </cell>
        </row>
        <row r="195">
          <cell r="A195">
            <v>0.19100000000000014</v>
          </cell>
          <cell r="B195">
            <v>1</v>
          </cell>
          <cell r="C195">
            <v>0.19100000000000014</v>
          </cell>
          <cell r="D195">
            <v>1</v>
          </cell>
          <cell r="E195">
            <v>0.19100000000000014</v>
          </cell>
          <cell r="F195">
            <v>2.5</v>
          </cell>
          <cell r="G195">
            <v>0.19100000000000014</v>
          </cell>
          <cell r="H195">
            <v>1.5</v>
          </cell>
          <cell r="I195">
            <v>19.100000000000001</v>
          </cell>
          <cell r="J195">
            <v>3.5</v>
          </cell>
          <cell r="K195">
            <v>0.19100000000000014</v>
          </cell>
          <cell r="L195">
            <v>2.5</v>
          </cell>
          <cell r="M195">
            <v>0.19100000000000014</v>
          </cell>
          <cell r="N195">
            <v>0</v>
          </cell>
        </row>
        <row r="196">
          <cell r="A196">
            <v>0.19200000000000014</v>
          </cell>
          <cell r="B196">
            <v>1</v>
          </cell>
          <cell r="C196">
            <v>0.19200000000000014</v>
          </cell>
          <cell r="D196">
            <v>1</v>
          </cell>
          <cell r="E196">
            <v>0.19200000000000014</v>
          </cell>
          <cell r="F196">
            <v>2.5</v>
          </cell>
          <cell r="G196">
            <v>0.19200000000000014</v>
          </cell>
          <cell r="H196">
            <v>1.5</v>
          </cell>
          <cell r="I196">
            <v>19.200000000000003</v>
          </cell>
          <cell r="J196">
            <v>3.5</v>
          </cell>
          <cell r="K196">
            <v>0.19200000000000014</v>
          </cell>
          <cell r="L196">
            <v>2.5</v>
          </cell>
          <cell r="M196">
            <v>0.19200000000000014</v>
          </cell>
          <cell r="N196">
            <v>0</v>
          </cell>
        </row>
        <row r="197">
          <cell r="A197">
            <v>0.19300000000000014</v>
          </cell>
          <cell r="B197">
            <v>1</v>
          </cell>
          <cell r="C197">
            <v>0.19300000000000014</v>
          </cell>
          <cell r="D197">
            <v>1</v>
          </cell>
          <cell r="E197">
            <v>0.19300000000000014</v>
          </cell>
          <cell r="F197">
            <v>2.5</v>
          </cell>
          <cell r="G197">
            <v>0.19300000000000014</v>
          </cell>
          <cell r="H197">
            <v>1.5</v>
          </cell>
          <cell r="I197">
            <v>19.300000000000004</v>
          </cell>
          <cell r="J197">
            <v>3.5</v>
          </cell>
          <cell r="K197">
            <v>0.19300000000000014</v>
          </cell>
          <cell r="L197">
            <v>2.5</v>
          </cell>
          <cell r="M197">
            <v>0.19300000000000014</v>
          </cell>
          <cell r="N197">
            <v>0</v>
          </cell>
        </row>
        <row r="198">
          <cell r="A198">
            <v>0.19400000000000014</v>
          </cell>
          <cell r="B198">
            <v>1</v>
          </cell>
          <cell r="C198">
            <v>0.19400000000000014</v>
          </cell>
          <cell r="D198">
            <v>1</v>
          </cell>
          <cell r="E198">
            <v>0.19400000000000014</v>
          </cell>
          <cell r="F198">
            <v>2.5</v>
          </cell>
          <cell r="G198">
            <v>0.19400000000000014</v>
          </cell>
          <cell r="H198">
            <v>1.5</v>
          </cell>
          <cell r="I198">
            <v>19.400000000000006</v>
          </cell>
          <cell r="J198">
            <v>3.5</v>
          </cell>
          <cell r="K198">
            <v>0.19400000000000014</v>
          </cell>
          <cell r="L198">
            <v>2.5</v>
          </cell>
          <cell r="M198">
            <v>0.19400000000000014</v>
          </cell>
          <cell r="N198">
            <v>0</v>
          </cell>
        </row>
        <row r="199">
          <cell r="A199">
            <v>0.19500000000000015</v>
          </cell>
          <cell r="B199">
            <v>1</v>
          </cell>
          <cell r="C199">
            <v>0.19500000000000015</v>
          </cell>
          <cell r="D199">
            <v>1</v>
          </cell>
          <cell r="E199">
            <v>0.19500000000000015</v>
          </cell>
          <cell r="F199">
            <v>2.5</v>
          </cell>
          <cell r="G199">
            <v>0.19500000000000015</v>
          </cell>
          <cell r="H199">
            <v>1.5</v>
          </cell>
          <cell r="I199">
            <v>19.500000000000007</v>
          </cell>
          <cell r="J199">
            <v>3.5</v>
          </cell>
          <cell r="K199">
            <v>0.19500000000000015</v>
          </cell>
          <cell r="L199">
            <v>2.5</v>
          </cell>
          <cell r="M199">
            <v>0.19500000000000015</v>
          </cell>
          <cell r="N199">
            <v>0</v>
          </cell>
        </row>
        <row r="200">
          <cell r="A200">
            <v>0.19600000000000015</v>
          </cell>
          <cell r="B200">
            <v>1</v>
          </cell>
          <cell r="C200">
            <v>0.19600000000000015</v>
          </cell>
          <cell r="D200">
            <v>1</v>
          </cell>
          <cell r="E200">
            <v>0.19600000000000015</v>
          </cell>
          <cell r="F200">
            <v>2.5</v>
          </cell>
          <cell r="G200">
            <v>0.19600000000000015</v>
          </cell>
          <cell r="H200">
            <v>1.5</v>
          </cell>
          <cell r="I200">
            <v>19.600000000000009</v>
          </cell>
          <cell r="J200">
            <v>3.5</v>
          </cell>
          <cell r="K200">
            <v>0.19600000000000015</v>
          </cell>
          <cell r="L200">
            <v>2.5</v>
          </cell>
          <cell r="M200">
            <v>0.19600000000000015</v>
          </cell>
          <cell r="N200">
            <v>0</v>
          </cell>
        </row>
        <row r="201">
          <cell r="A201">
            <v>0.19700000000000015</v>
          </cell>
          <cell r="B201">
            <v>1</v>
          </cell>
          <cell r="C201">
            <v>0.19700000000000015</v>
          </cell>
          <cell r="D201">
            <v>1</v>
          </cell>
          <cell r="E201">
            <v>0.19700000000000015</v>
          </cell>
          <cell r="F201">
            <v>2.5</v>
          </cell>
          <cell r="G201">
            <v>0.19700000000000015</v>
          </cell>
          <cell r="H201">
            <v>1.5</v>
          </cell>
          <cell r="I201">
            <v>19.70000000000001</v>
          </cell>
          <cell r="J201">
            <v>3.5</v>
          </cell>
          <cell r="K201">
            <v>0.19700000000000015</v>
          </cell>
          <cell r="L201">
            <v>2.5</v>
          </cell>
          <cell r="M201">
            <v>0.19700000000000015</v>
          </cell>
          <cell r="N201">
            <v>0</v>
          </cell>
        </row>
        <row r="202">
          <cell r="A202">
            <v>0.19800000000000015</v>
          </cell>
          <cell r="B202">
            <v>1</v>
          </cell>
          <cell r="C202">
            <v>0.19800000000000015</v>
          </cell>
          <cell r="D202">
            <v>1</v>
          </cell>
          <cell r="E202">
            <v>0.19800000000000015</v>
          </cell>
          <cell r="F202">
            <v>2.5</v>
          </cell>
          <cell r="G202">
            <v>0.19800000000000015</v>
          </cell>
          <cell r="H202">
            <v>1.5</v>
          </cell>
          <cell r="I202">
            <v>19.800000000000011</v>
          </cell>
          <cell r="J202">
            <v>3.5</v>
          </cell>
          <cell r="K202">
            <v>0.19800000000000015</v>
          </cell>
          <cell r="L202">
            <v>2.5</v>
          </cell>
          <cell r="M202">
            <v>0.19800000000000015</v>
          </cell>
          <cell r="N202">
            <v>0</v>
          </cell>
        </row>
        <row r="203">
          <cell r="A203">
            <v>0.19900000000000015</v>
          </cell>
          <cell r="B203">
            <v>1</v>
          </cell>
          <cell r="C203">
            <v>0.19900000000000015</v>
          </cell>
          <cell r="D203">
            <v>1</v>
          </cell>
          <cell r="E203">
            <v>0.19900000000000015</v>
          </cell>
          <cell r="F203">
            <v>2.5</v>
          </cell>
          <cell r="G203">
            <v>0.19900000000000015</v>
          </cell>
          <cell r="H203">
            <v>1.5</v>
          </cell>
          <cell r="I203">
            <v>19.900000000000013</v>
          </cell>
          <cell r="J203">
            <v>3.5</v>
          </cell>
          <cell r="K203">
            <v>0.19900000000000015</v>
          </cell>
          <cell r="L203">
            <v>2.5</v>
          </cell>
          <cell r="M203">
            <v>0.19900000000000015</v>
          </cell>
          <cell r="N203">
            <v>0</v>
          </cell>
        </row>
        <row r="204">
          <cell r="A204">
            <v>0.20000000000000015</v>
          </cell>
          <cell r="B204">
            <v>1</v>
          </cell>
          <cell r="C204">
            <v>0.20000000000000015</v>
          </cell>
          <cell r="D204">
            <v>1</v>
          </cell>
          <cell r="E204">
            <v>0.20000000000000015</v>
          </cell>
          <cell r="F204">
            <v>2.5</v>
          </cell>
          <cell r="G204">
            <v>0.20000000000000015</v>
          </cell>
          <cell r="H204">
            <v>1.5</v>
          </cell>
          <cell r="I204">
            <v>20.000000000000014</v>
          </cell>
          <cell r="J204">
            <v>3.5</v>
          </cell>
          <cell r="K204">
            <v>0.20000000000000015</v>
          </cell>
          <cell r="L204">
            <v>2.5</v>
          </cell>
          <cell r="M204">
            <v>0.20000000000000015</v>
          </cell>
          <cell r="N204">
            <v>0</v>
          </cell>
        </row>
        <row r="205">
          <cell r="A205">
            <v>0.20100000000000015</v>
          </cell>
          <cell r="B205">
            <v>1</v>
          </cell>
          <cell r="C205">
            <v>0.20100000000000015</v>
          </cell>
          <cell r="D205">
            <v>1</v>
          </cell>
          <cell r="E205">
            <v>0.20100000000000015</v>
          </cell>
          <cell r="F205">
            <v>1</v>
          </cell>
          <cell r="G205">
            <v>0.20100000000000015</v>
          </cell>
          <cell r="H205">
            <v>0</v>
          </cell>
          <cell r="I205">
            <v>20.100000000000016</v>
          </cell>
          <cell r="J205">
            <v>2</v>
          </cell>
          <cell r="K205">
            <v>0.20100000000000015</v>
          </cell>
          <cell r="L205">
            <v>2.5</v>
          </cell>
          <cell r="M205">
            <v>0.20100000000000015</v>
          </cell>
          <cell r="N205">
            <v>0</v>
          </cell>
        </row>
        <row r="206">
          <cell r="A206">
            <v>0.20200000000000015</v>
          </cell>
          <cell r="B206">
            <v>1</v>
          </cell>
          <cell r="C206">
            <v>0.20200000000000015</v>
          </cell>
          <cell r="D206">
            <v>1</v>
          </cell>
          <cell r="E206">
            <v>0.20200000000000015</v>
          </cell>
          <cell r="F206">
            <v>1</v>
          </cell>
          <cell r="G206">
            <v>0.20200000000000015</v>
          </cell>
          <cell r="H206">
            <v>0</v>
          </cell>
          <cell r="I206">
            <v>20.200000000000017</v>
          </cell>
          <cell r="J206">
            <v>2</v>
          </cell>
          <cell r="K206">
            <v>0.20200000000000015</v>
          </cell>
          <cell r="L206">
            <v>2.5</v>
          </cell>
          <cell r="M206">
            <v>0.20200000000000015</v>
          </cell>
          <cell r="N206">
            <v>0</v>
          </cell>
        </row>
        <row r="207">
          <cell r="A207">
            <v>0.20300000000000015</v>
          </cell>
          <cell r="B207">
            <v>1</v>
          </cell>
          <cell r="C207">
            <v>0.20300000000000015</v>
          </cell>
          <cell r="D207">
            <v>1</v>
          </cell>
          <cell r="E207">
            <v>0.20300000000000015</v>
          </cell>
          <cell r="F207">
            <v>1</v>
          </cell>
          <cell r="G207">
            <v>0.20300000000000015</v>
          </cell>
          <cell r="H207">
            <v>0</v>
          </cell>
          <cell r="I207">
            <v>20.300000000000018</v>
          </cell>
          <cell r="J207">
            <v>2</v>
          </cell>
          <cell r="K207">
            <v>0.20300000000000015</v>
          </cell>
          <cell r="L207">
            <v>2.5</v>
          </cell>
          <cell r="M207">
            <v>0.20300000000000015</v>
          </cell>
          <cell r="N207">
            <v>0</v>
          </cell>
        </row>
        <row r="208">
          <cell r="A208">
            <v>0.20400000000000015</v>
          </cell>
          <cell r="B208">
            <v>1</v>
          </cell>
          <cell r="C208">
            <v>0.20400000000000015</v>
          </cell>
          <cell r="D208">
            <v>1</v>
          </cell>
          <cell r="E208">
            <v>0.20400000000000015</v>
          </cell>
          <cell r="F208">
            <v>1</v>
          </cell>
          <cell r="G208">
            <v>0.20400000000000015</v>
          </cell>
          <cell r="H208">
            <v>0</v>
          </cell>
          <cell r="I208">
            <v>20.40000000000002</v>
          </cell>
          <cell r="J208">
            <v>2</v>
          </cell>
          <cell r="K208">
            <v>0.20400000000000015</v>
          </cell>
          <cell r="L208">
            <v>2.5</v>
          </cell>
          <cell r="M208">
            <v>0.20400000000000015</v>
          </cell>
          <cell r="N208">
            <v>0</v>
          </cell>
        </row>
        <row r="209">
          <cell r="A209">
            <v>0.20500000000000015</v>
          </cell>
          <cell r="B209">
            <v>1</v>
          </cell>
          <cell r="C209">
            <v>0.20500000000000015</v>
          </cell>
          <cell r="D209">
            <v>1</v>
          </cell>
          <cell r="E209">
            <v>0.20500000000000015</v>
          </cell>
          <cell r="F209">
            <v>1</v>
          </cell>
          <cell r="G209">
            <v>0.20500000000000015</v>
          </cell>
          <cell r="H209">
            <v>0</v>
          </cell>
          <cell r="I209">
            <v>20.500000000000021</v>
          </cell>
          <cell r="J209">
            <v>2</v>
          </cell>
          <cell r="K209">
            <v>0.20500000000000015</v>
          </cell>
          <cell r="L209">
            <v>2.5</v>
          </cell>
          <cell r="M209">
            <v>0.20500000000000015</v>
          </cell>
          <cell r="N209">
            <v>0</v>
          </cell>
        </row>
        <row r="210">
          <cell r="A210">
            <v>0.20600000000000016</v>
          </cell>
          <cell r="B210">
            <v>1</v>
          </cell>
          <cell r="C210">
            <v>0.20600000000000016</v>
          </cell>
          <cell r="D210">
            <v>1</v>
          </cell>
          <cell r="E210">
            <v>0.20600000000000016</v>
          </cell>
          <cell r="F210">
            <v>1</v>
          </cell>
          <cell r="G210">
            <v>0.20600000000000016</v>
          </cell>
          <cell r="H210">
            <v>0</v>
          </cell>
          <cell r="I210">
            <v>20.600000000000023</v>
          </cell>
          <cell r="J210">
            <v>2</v>
          </cell>
          <cell r="K210">
            <v>0.20600000000000016</v>
          </cell>
          <cell r="L210">
            <v>2.5</v>
          </cell>
          <cell r="M210">
            <v>0.20600000000000016</v>
          </cell>
          <cell r="N210">
            <v>0</v>
          </cell>
        </row>
        <row r="211">
          <cell r="A211">
            <v>0.20700000000000016</v>
          </cell>
          <cell r="B211">
            <v>1</v>
          </cell>
          <cell r="C211">
            <v>0.20700000000000016</v>
          </cell>
          <cell r="D211">
            <v>1</v>
          </cell>
          <cell r="E211">
            <v>0.20700000000000016</v>
          </cell>
          <cell r="F211">
            <v>1</v>
          </cell>
          <cell r="G211">
            <v>0.20700000000000016</v>
          </cell>
          <cell r="H211">
            <v>0</v>
          </cell>
          <cell r="I211">
            <v>20.700000000000024</v>
          </cell>
          <cell r="J211">
            <v>2</v>
          </cell>
          <cell r="K211">
            <v>0.20700000000000016</v>
          </cell>
          <cell r="L211">
            <v>2.5</v>
          </cell>
          <cell r="M211">
            <v>0.20700000000000016</v>
          </cell>
          <cell r="N211">
            <v>0</v>
          </cell>
        </row>
        <row r="212">
          <cell r="A212">
            <v>0.20800000000000016</v>
          </cell>
          <cell r="B212">
            <v>1</v>
          </cell>
          <cell r="C212">
            <v>0.20800000000000016</v>
          </cell>
          <cell r="D212">
            <v>1</v>
          </cell>
          <cell r="E212">
            <v>0.20800000000000016</v>
          </cell>
          <cell r="F212">
            <v>1</v>
          </cell>
          <cell r="G212">
            <v>0.20800000000000016</v>
          </cell>
          <cell r="H212">
            <v>0</v>
          </cell>
          <cell r="I212">
            <v>20.800000000000026</v>
          </cell>
          <cell r="J212">
            <v>2</v>
          </cell>
          <cell r="K212">
            <v>0.20800000000000016</v>
          </cell>
          <cell r="L212">
            <v>2.5</v>
          </cell>
          <cell r="M212">
            <v>0.20800000000000016</v>
          </cell>
          <cell r="N212">
            <v>0</v>
          </cell>
        </row>
        <row r="213">
          <cell r="A213">
            <v>0.20900000000000016</v>
          </cell>
          <cell r="B213">
            <v>1</v>
          </cell>
          <cell r="C213">
            <v>0.20900000000000016</v>
          </cell>
          <cell r="D213">
            <v>1</v>
          </cell>
          <cell r="E213">
            <v>0.20900000000000016</v>
          </cell>
          <cell r="F213">
            <v>1</v>
          </cell>
          <cell r="G213">
            <v>0.20900000000000016</v>
          </cell>
          <cell r="H213">
            <v>0</v>
          </cell>
          <cell r="I213">
            <v>20.900000000000027</v>
          </cell>
          <cell r="J213">
            <v>2</v>
          </cell>
          <cell r="K213">
            <v>0.20900000000000016</v>
          </cell>
          <cell r="L213">
            <v>2.5</v>
          </cell>
          <cell r="M213">
            <v>0.20900000000000016</v>
          </cell>
          <cell r="N213">
            <v>0</v>
          </cell>
        </row>
        <row r="214">
          <cell r="A214">
            <v>0.21000000000000016</v>
          </cell>
          <cell r="B214">
            <v>1</v>
          </cell>
          <cell r="C214">
            <v>0.21000000000000016</v>
          </cell>
          <cell r="D214">
            <v>1</v>
          </cell>
          <cell r="E214">
            <v>0.21000000000000016</v>
          </cell>
          <cell r="F214">
            <v>1</v>
          </cell>
          <cell r="G214">
            <v>0.21000000000000016</v>
          </cell>
          <cell r="H214">
            <v>0</v>
          </cell>
          <cell r="I214">
            <v>21.000000000000028</v>
          </cell>
          <cell r="J214">
            <v>2</v>
          </cell>
          <cell r="K214">
            <v>0.21000000000000016</v>
          </cell>
          <cell r="L214">
            <v>2.5</v>
          </cell>
          <cell r="M214">
            <v>0.21000000000000016</v>
          </cell>
          <cell r="N214">
            <v>0</v>
          </cell>
        </row>
        <row r="215">
          <cell r="A215">
            <v>0.21100000000000016</v>
          </cell>
          <cell r="B215">
            <v>1</v>
          </cell>
          <cell r="C215">
            <v>0.21100000000000016</v>
          </cell>
          <cell r="D215">
            <v>1</v>
          </cell>
          <cell r="E215">
            <v>0.21100000000000016</v>
          </cell>
          <cell r="F215">
            <v>1</v>
          </cell>
          <cell r="G215">
            <v>0.21100000000000016</v>
          </cell>
          <cell r="H215">
            <v>0</v>
          </cell>
          <cell r="I215">
            <v>21.10000000000003</v>
          </cell>
          <cell r="J215">
            <v>2</v>
          </cell>
          <cell r="K215">
            <v>0.21100000000000016</v>
          </cell>
          <cell r="L215">
            <v>2.5</v>
          </cell>
          <cell r="M215">
            <v>0.21100000000000016</v>
          </cell>
          <cell r="N215">
            <v>0</v>
          </cell>
        </row>
        <row r="216">
          <cell r="A216">
            <v>0.21200000000000016</v>
          </cell>
          <cell r="B216">
            <v>1</v>
          </cell>
          <cell r="C216">
            <v>0.21200000000000016</v>
          </cell>
          <cell r="D216">
            <v>1</v>
          </cell>
          <cell r="E216">
            <v>0.21200000000000016</v>
          </cell>
          <cell r="F216">
            <v>1</v>
          </cell>
          <cell r="G216">
            <v>0.21200000000000016</v>
          </cell>
          <cell r="H216">
            <v>0</v>
          </cell>
          <cell r="I216">
            <v>21.200000000000031</v>
          </cell>
          <cell r="J216">
            <v>2</v>
          </cell>
          <cell r="K216">
            <v>0.21200000000000016</v>
          </cell>
          <cell r="L216">
            <v>2.5</v>
          </cell>
          <cell r="M216">
            <v>0.21200000000000016</v>
          </cell>
          <cell r="N216">
            <v>0</v>
          </cell>
        </row>
        <row r="217">
          <cell r="A217">
            <v>0.21300000000000016</v>
          </cell>
          <cell r="B217">
            <v>1</v>
          </cell>
          <cell r="C217">
            <v>0.21300000000000016</v>
          </cell>
          <cell r="D217">
            <v>1</v>
          </cell>
          <cell r="E217">
            <v>0.21300000000000016</v>
          </cell>
          <cell r="F217">
            <v>1</v>
          </cell>
          <cell r="G217">
            <v>0.21300000000000016</v>
          </cell>
          <cell r="H217">
            <v>0</v>
          </cell>
          <cell r="I217">
            <v>21.300000000000033</v>
          </cell>
          <cell r="J217">
            <v>2</v>
          </cell>
          <cell r="K217">
            <v>0.21300000000000016</v>
          </cell>
          <cell r="L217">
            <v>2.5</v>
          </cell>
          <cell r="M217">
            <v>0.21300000000000016</v>
          </cell>
          <cell r="N217">
            <v>0</v>
          </cell>
        </row>
        <row r="218">
          <cell r="A218">
            <v>0.21400000000000016</v>
          </cell>
          <cell r="B218">
            <v>1</v>
          </cell>
          <cell r="C218">
            <v>0.21400000000000016</v>
          </cell>
          <cell r="D218">
            <v>1</v>
          </cell>
          <cell r="E218">
            <v>0.21400000000000016</v>
          </cell>
          <cell r="F218">
            <v>1</v>
          </cell>
          <cell r="G218">
            <v>0.21400000000000016</v>
          </cell>
          <cell r="H218">
            <v>0</v>
          </cell>
          <cell r="I218">
            <v>21.400000000000034</v>
          </cell>
          <cell r="J218">
            <v>2</v>
          </cell>
          <cell r="K218">
            <v>0.21400000000000016</v>
          </cell>
          <cell r="L218">
            <v>2.5</v>
          </cell>
          <cell r="M218">
            <v>0.21400000000000016</v>
          </cell>
          <cell r="N218">
            <v>0</v>
          </cell>
        </row>
        <row r="219">
          <cell r="A219">
            <v>0.21500000000000016</v>
          </cell>
          <cell r="B219">
            <v>1</v>
          </cell>
          <cell r="C219">
            <v>0.21500000000000016</v>
          </cell>
          <cell r="D219">
            <v>1</v>
          </cell>
          <cell r="E219">
            <v>0.21500000000000016</v>
          </cell>
          <cell r="F219">
            <v>1</v>
          </cell>
          <cell r="G219">
            <v>0.21500000000000016</v>
          </cell>
          <cell r="H219">
            <v>0</v>
          </cell>
          <cell r="I219">
            <v>21.500000000000036</v>
          </cell>
          <cell r="J219">
            <v>2</v>
          </cell>
          <cell r="K219">
            <v>0.21500000000000016</v>
          </cell>
          <cell r="L219">
            <v>2.5</v>
          </cell>
          <cell r="M219">
            <v>0.21500000000000016</v>
          </cell>
          <cell r="N219">
            <v>0</v>
          </cell>
        </row>
        <row r="220">
          <cell r="A220">
            <v>0.21600000000000016</v>
          </cell>
          <cell r="B220">
            <v>1</v>
          </cell>
          <cell r="C220">
            <v>0.21600000000000016</v>
          </cell>
          <cell r="D220">
            <v>1</v>
          </cell>
          <cell r="E220">
            <v>0.21600000000000016</v>
          </cell>
          <cell r="F220">
            <v>1</v>
          </cell>
          <cell r="G220">
            <v>0.21600000000000016</v>
          </cell>
          <cell r="H220">
            <v>0</v>
          </cell>
          <cell r="I220">
            <v>21.600000000000037</v>
          </cell>
          <cell r="J220">
            <v>2</v>
          </cell>
          <cell r="K220">
            <v>0.21600000000000016</v>
          </cell>
          <cell r="L220">
            <v>2.5</v>
          </cell>
          <cell r="M220">
            <v>0.21600000000000016</v>
          </cell>
          <cell r="N220">
            <v>0</v>
          </cell>
        </row>
        <row r="221">
          <cell r="A221">
            <v>0.21700000000000016</v>
          </cell>
          <cell r="B221">
            <v>1</v>
          </cell>
          <cell r="C221">
            <v>0.21700000000000016</v>
          </cell>
          <cell r="D221">
            <v>1</v>
          </cell>
          <cell r="E221">
            <v>0.21700000000000016</v>
          </cell>
          <cell r="F221">
            <v>1</v>
          </cell>
          <cell r="G221">
            <v>0.21700000000000016</v>
          </cell>
          <cell r="H221">
            <v>0</v>
          </cell>
          <cell r="I221">
            <v>21.700000000000038</v>
          </cell>
          <cell r="J221">
            <v>2</v>
          </cell>
          <cell r="K221">
            <v>0.21700000000000016</v>
          </cell>
          <cell r="L221">
            <v>2.5</v>
          </cell>
          <cell r="M221">
            <v>0.21700000000000016</v>
          </cell>
          <cell r="N221">
            <v>0</v>
          </cell>
        </row>
        <row r="222">
          <cell r="A222">
            <v>0.21800000000000017</v>
          </cell>
          <cell r="B222">
            <v>1</v>
          </cell>
          <cell r="C222">
            <v>0.21800000000000017</v>
          </cell>
          <cell r="D222">
            <v>1</v>
          </cell>
          <cell r="E222">
            <v>0.21800000000000017</v>
          </cell>
          <cell r="F222">
            <v>1</v>
          </cell>
          <cell r="G222">
            <v>0.21800000000000017</v>
          </cell>
          <cell r="H222">
            <v>0</v>
          </cell>
          <cell r="I222">
            <v>21.80000000000004</v>
          </cell>
          <cell r="J222">
            <v>2</v>
          </cell>
          <cell r="K222">
            <v>0.21800000000000017</v>
          </cell>
          <cell r="L222">
            <v>2.5</v>
          </cell>
          <cell r="M222">
            <v>0.21800000000000017</v>
          </cell>
          <cell r="N222">
            <v>0</v>
          </cell>
        </row>
        <row r="223">
          <cell r="A223">
            <v>0.21900000000000017</v>
          </cell>
          <cell r="B223">
            <v>1</v>
          </cell>
          <cell r="C223">
            <v>0.21900000000000017</v>
          </cell>
          <cell r="D223">
            <v>1</v>
          </cell>
          <cell r="E223">
            <v>0.21900000000000017</v>
          </cell>
          <cell r="F223">
            <v>1</v>
          </cell>
          <cell r="G223">
            <v>0.21900000000000017</v>
          </cell>
          <cell r="H223">
            <v>0</v>
          </cell>
          <cell r="I223">
            <v>21.900000000000041</v>
          </cell>
          <cell r="J223">
            <v>2</v>
          </cell>
          <cell r="K223">
            <v>0.21900000000000017</v>
          </cell>
          <cell r="L223">
            <v>2.5</v>
          </cell>
          <cell r="M223">
            <v>0.21900000000000017</v>
          </cell>
          <cell r="N223">
            <v>0</v>
          </cell>
        </row>
        <row r="224">
          <cell r="A224">
            <v>0.22000000000000017</v>
          </cell>
          <cell r="B224">
            <v>1</v>
          </cell>
          <cell r="C224">
            <v>0.22000000000000017</v>
          </cell>
          <cell r="D224">
            <v>1</v>
          </cell>
          <cell r="E224">
            <v>0.22000000000000017</v>
          </cell>
          <cell r="F224">
            <v>1</v>
          </cell>
          <cell r="G224">
            <v>0.22000000000000017</v>
          </cell>
          <cell r="H224">
            <v>0</v>
          </cell>
          <cell r="I224">
            <v>22.000000000000043</v>
          </cell>
          <cell r="J224">
            <v>2</v>
          </cell>
          <cell r="K224">
            <v>0.22000000000000017</v>
          </cell>
          <cell r="L224">
            <v>2.5</v>
          </cell>
          <cell r="M224">
            <v>0.22000000000000017</v>
          </cell>
          <cell r="N224">
            <v>0</v>
          </cell>
        </row>
        <row r="225">
          <cell r="A225">
            <v>0.22100000000000017</v>
          </cell>
          <cell r="B225">
            <v>1</v>
          </cell>
          <cell r="C225">
            <v>0.22100000000000017</v>
          </cell>
          <cell r="D225">
            <v>1</v>
          </cell>
          <cell r="E225">
            <v>0.22100000000000017</v>
          </cell>
          <cell r="F225">
            <v>1</v>
          </cell>
          <cell r="G225">
            <v>0.22100000000000017</v>
          </cell>
          <cell r="H225">
            <v>0</v>
          </cell>
          <cell r="I225">
            <v>22.100000000000044</v>
          </cell>
          <cell r="J225">
            <v>2</v>
          </cell>
          <cell r="K225">
            <v>0.22100000000000017</v>
          </cell>
          <cell r="L225">
            <v>2.5</v>
          </cell>
          <cell r="M225">
            <v>0.22100000000000017</v>
          </cell>
          <cell r="N225">
            <v>0</v>
          </cell>
        </row>
        <row r="226">
          <cell r="A226">
            <v>0.22200000000000017</v>
          </cell>
          <cell r="B226">
            <v>1</v>
          </cell>
          <cell r="C226">
            <v>0.22200000000000017</v>
          </cell>
          <cell r="D226">
            <v>1</v>
          </cell>
          <cell r="E226">
            <v>0.22200000000000017</v>
          </cell>
          <cell r="F226">
            <v>1</v>
          </cell>
          <cell r="G226">
            <v>0.22200000000000017</v>
          </cell>
          <cell r="H226">
            <v>0</v>
          </cell>
          <cell r="I226">
            <v>22.200000000000045</v>
          </cell>
          <cell r="J226">
            <v>2</v>
          </cell>
          <cell r="K226">
            <v>0.22200000000000017</v>
          </cell>
          <cell r="L226">
            <v>2.5</v>
          </cell>
          <cell r="M226">
            <v>0.22200000000000017</v>
          </cell>
          <cell r="N226">
            <v>0</v>
          </cell>
        </row>
        <row r="227">
          <cell r="A227">
            <v>0.22300000000000017</v>
          </cell>
          <cell r="B227">
            <v>1</v>
          </cell>
          <cell r="C227">
            <v>0.22300000000000017</v>
          </cell>
          <cell r="D227">
            <v>1</v>
          </cell>
          <cell r="E227">
            <v>0.22300000000000017</v>
          </cell>
          <cell r="F227">
            <v>1</v>
          </cell>
          <cell r="G227">
            <v>0.22300000000000017</v>
          </cell>
          <cell r="H227">
            <v>0</v>
          </cell>
          <cell r="I227">
            <v>22.300000000000047</v>
          </cell>
          <cell r="J227">
            <v>2</v>
          </cell>
          <cell r="K227">
            <v>0.22300000000000017</v>
          </cell>
          <cell r="L227">
            <v>2.5</v>
          </cell>
          <cell r="M227">
            <v>0.22300000000000017</v>
          </cell>
          <cell r="N227">
            <v>0</v>
          </cell>
        </row>
        <row r="228">
          <cell r="A228">
            <v>0.22400000000000017</v>
          </cell>
          <cell r="B228">
            <v>1</v>
          </cell>
          <cell r="C228">
            <v>0.22400000000000017</v>
          </cell>
          <cell r="D228">
            <v>1</v>
          </cell>
          <cell r="E228">
            <v>0.22400000000000017</v>
          </cell>
          <cell r="F228">
            <v>1</v>
          </cell>
          <cell r="G228">
            <v>0.22400000000000017</v>
          </cell>
          <cell r="H228">
            <v>0</v>
          </cell>
          <cell r="I228">
            <v>22.400000000000048</v>
          </cell>
          <cell r="J228">
            <v>2</v>
          </cell>
          <cell r="K228">
            <v>0.22400000000000017</v>
          </cell>
          <cell r="L228">
            <v>2.5</v>
          </cell>
          <cell r="M228">
            <v>0.22400000000000017</v>
          </cell>
          <cell r="N228">
            <v>0</v>
          </cell>
        </row>
        <row r="229">
          <cell r="A229">
            <v>0.22500000000000017</v>
          </cell>
          <cell r="B229">
            <v>1</v>
          </cell>
          <cell r="C229">
            <v>0.22500000000000017</v>
          </cell>
          <cell r="D229">
            <v>1</v>
          </cell>
          <cell r="E229">
            <v>0.22500000000000017</v>
          </cell>
          <cell r="F229">
            <v>1</v>
          </cell>
          <cell r="G229">
            <v>0.22500000000000017</v>
          </cell>
          <cell r="H229">
            <v>0</v>
          </cell>
          <cell r="I229">
            <v>22.50000000000005</v>
          </cell>
          <cell r="J229">
            <v>2</v>
          </cell>
          <cell r="K229">
            <v>0.22500000000000017</v>
          </cell>
          <cell r="L229">
            <v>2.5</v>
          </cell>
          <cell r="M229">
            <v>0.22500000000000017</v>
          </cell>
          <cell r="N229">
            <v>0</v>
          </cell>
        </row>
        <row r="230">
          <cell r="A230">
            <v>0.22600000000000017</v>
          </cell>
          <cell r="B230">
            <v>1</v>
          </cell>
          <cell r="C230">
            <v>0.22600000000000017</v>
          </cell>
          <cell r="D230">
            <v>1</v>
          </cell>
          <cell r="E230">
            <v>0.22600000000000017</v>
          </cell>
          <cell r="F230">
            <v>1</v>
          </cell>
          <cell r="G230">
            <v>0.22600000000000017</v>
          </cell>
          <cell r="H230">
            <v>0</v>
          </cell>
          <cell r="I230">
            <v>22.600000000000051</v>
          </cell>
          <cell r="J230">
            <v>2</v>
          </cell>
          <cell r="K230">
            <v>0.22600000000000017</v>
          </cell>
          <cell r="L230">
            <v>2.5</v>
          </cell>
          <cell r="M230">
            <v>0.22600000000000017</v>
          </cell>
          <cell r="N230">
            <v>0</v>
          </cell>
        </row>
        <row r="231">
          <cell r="A231">
            <v>0.22700000000000017</v>
          </cell>
          <cell r="B231">
            <v>1</v>
          </cell>
          <cell r="C231">
            <v>0.22700000000000017</v>
          </cell>
          <cell r="D231">
            <v>1</v>
          </cell>
          <cell r="E231">
            <v>0.22700000000000017</v>
          </cell>
          <cell r="F231">
            <v>1</v>
          </cell>
          <cell r="G231">
            <v>0.22700000000000017</v>
          </cell>
          <cell r="H231">
            <v>0</v>
          </cell>
          <cell r="I231">
            <v>22.700000000000053</v>
          </cell>
          <cell r="J231">
            <v>2</v>
          </cell>
          <cell r="K231">
            <v>0.22700000000000017</v>
          </cell>
          <cell r="L231">
            <v>2.5</v>
          </cell>
          <cell r="M231">
            <v>0.22700000000000017</v>
          </cell>
          <cell r="N231">
            <v>0</v>
          </cell>
        </row>
        <row r="232">
          <cell r="A232">
            <v>0.22800000000000017</v>
          </cell>
          <cell r="B232">
            <v>1</v>
          </cell>
          <cell r="C232">
            <v>0.22800000000000017</v>
          </cell>
          <cell r="D232">
            <v>1</v>
          </cell>
          <cell r="E232">
            <v>0.22800000000000017</v>
          </cell>
          <cell r="F232">
            <v>1</v>
          </cell>
          <cell r="G232">
            <v>0.22800000000000017</v>
          </cell>
          <cell r="H232">
            <v>0</v>
          </cell>
          <cell r="I232">
            <v>22.800000000000054</v>
          </cell>
          <cell r="J232">
            <v>2</v>
          </cell>
          <cell r="K232">
            <v>0.22800000000000017</v>
          </cell>
          <cell r="L232">
            <v>2.5</v>
          </cell>
          <cell r="M232">
            <v>0.22800000000000017</v>
          </cell>
          <cell r="N232">
            <v>0</v>
          </cell>
        </row>
        <row r="233">
          <cell r="A233">
            <v>0.22900000000000018</v>
          </cell>
          <cell r="B233">
            <v>1</v>
          </cell>
          <cell r="C233">
            <v>0.22900000000000018</v>
          </cell>
          <cell r="D233">
            <v>1</v>
          </cell>
          <cell r="E233">
            <v>0.22900000000000018</v>
          </cell>
          <cell r="F233">
            <v>1</v>
          </cell>
          <cell r="G233">
            <v>0.22900000000000018</v>
          </cell>
          <cell r="H233">
            <v>0</v>
          </cell>
          <cell r="I233">
            <v>22.900000000000055</v>
          </cell>
          <cell r="J233">
            <v>2</v>
          </cell>
          <cell r="K233">
            <v>0.22900000000000018</v>
          </cell>
          <cell r="L233">
            <v>2.5</v>
          </cell>
          <cell r="M233">
            <v>0.22900000000000018</v>
          </cell>
          <cell r="N233">
            <v>0</v>
          </cell>
        </row>
        <row r="234">
          <cell r="A234">
            <v>0.23000000000000018</v>
          </cell>
          <cell r="B234">
            <v>1</v>
          </cell>
          <cell r="C234">
            <v>0.23000000000000018</v>
          </cell>
          <cell r="D234">
            <v>1</v>
          </cell>
          <cell r="E234">
            <v>0.23000000000000018</v>
          </cell>
          <cell r="F234">
            <v>1</v>
          </cell>
          <cell r="G234">
            <v>0.23000000000000018</v>
          </cell>
          <cell r="H234">
            <v>0</v>
          </cell>
          <cell r="I234">
            <v>23.000000000000057</v>
          </cell>
          <cell r="J234">
            <v>2</v>
          </cell>
          <cell r="K234">
            <v>0.23000000000000018</v>
          </cell>
          <cell r="L234">
            <v>2.5</v>
          </cell>
          <cell r="M234">
            <v>0.23000000000000018</v>
          </cell>
          <cell r="N234">
            <v>0</v>
          </cell>
        </row>
        <row r="235">
          <cell r="A235">
            <v>0.23100000000000018</v>
          </cell>
          <cell r="B235">
            <v>1</v>
          </cell>
          <cell r="C235">
            <v>0.23100000000000018</v>
          </cell>
          <cell r="D235">
            <v>1</v>
          </cell>
          <cell r="E235">
            <v>0.23100000000000018</v>
          </cell>
          <cell r="F235">
            <v>1</v>
          </cell>
          <cell r="G235">
            <v>0.23100000000000018</v>
          </cell>
          <cell r="H235">
            <v>0</v>
          </cell>
          <cell r="I235">
            <v>23.100000000000058</v>
          </cell>
          <cell r="J235">
            <v>2</v>
          </cell>
          <cell r="K235">
            <v>0.23100000000000018</v>
          </cell>
          <cell r="L235">
            <v>2.5</v>
          </cell>
          <cell r="M235">
            <v>0.23100000000000018</v>
          </cell>
          <cell r="N235">
            <v>0</v>
          </cell>
        </row>
        <row r="236">
          <cell r="A236">
            <v>0.23200000000000018</v>
          </cell>
          <cell r="B236">
            <v>1</v>
          </cell>
          <cell r="C236">
            <v>0.23200000000000018</v>
          </cell>
          <cell r="D236">
            <v>1</v>
          </cell>
          <cell r="E236">
            <v>0.23200000000000018</v>
          </cell>
          <cell r="F236">
            <v>1</v>
          </cell>
          <cell r="G236">
            <v>0.23200000000000018</v>
          </cell>
          <cell r="H236">
            <v>0</v>
          </cell>
          <cell r="I236">
            <v>23.20000000000006</v>
          </cell>
          <cell r="J236">
            <v>2</v>
          </cell>
          <cell r="K236">
            <v>0.23200000000000018</v>
          </cell>
          <cell r="L236">
            <v>2.5</v>
          </cell>
          <cell r="M236">
            <v>0.23200000000000018</v>
          </cell>
          <cell r="N236">
            <v>0</v>
          </cell>
        </row>
        <row r="237">
          <cell r="A237">
            <v>0.23300000000000018</v>
          </cell>
          <cell r="B237">
            <v>1</v>
          </cell>
          <cell r="C237">
            <v>0.23300000000000018</v>
          </cell>
          <cell r="D237">
            <v>1</v>
          </cell>
          <cell r="E237">
            <v>0.23300000000000018</v>
          </cell>
          <cell r="F237">
            <v>1</v>
          </cell>
          <cell r="G237">
            <v>0.23300000000000018</v>
          </cell>
          <cell r="H237">
            <v>0</v>
          </cell>
          <cell r="I237">
            <v>23.300000000000061</v>
          </cell>
          <cell r="J237">
            <v>2</v>
          </cell>
          <cell r="K237">
            <v>0.23300000000000018</v>
          </cell>
          <cell r="L237">
            <v>2.5</v>
          </cell>
          <cell r="M237">
            <v>0.23300000000000018</v>
          </cell>
          <cell r="N237">
            <v>0</v>
          </cell>
        </row>
        <row r="238">
          <cell r="A238">
            <v>0.23400000000000018</v>
          </cell>
          <cell r="B238">
            <v>1</v>
          </cell>
          <cell r="C238">
            <v>0.23400000000000018</v>
          </cell>
          <cell r="D238">
            <v>1</v>
          </cell>
          <cell r="E238">
            <v>0.23400000000000018</v>
          </cell>
          <cell r="F238">
            <v>1</v>
          </cell>
          <cell r="G238">
            <v>0.23400000000000018</v>
          </cell>
          <cell r="H238">
            <v>0</v>
          </cell>
          <cell r="I238">
            <v>23.400000000000063</v>
          </cell>
          <cell r="J238">
            <v>2</v>
          </cell>
          <cell r="K238">
            <v>0.23400000000000018</v>
          </cell>
          <cell r="L238">
            <v>2.5</v>
          </cell>
          <cell r="M238">
            <v>0.23400000000000018</v>
          </cell>
          <cell r="N238">
            <v>0</v>
          </cell>
        </row>
        <row r="239">
          <cell r="A239">
            <v>0.23500000000000018</v>
          </cell>
          <cell r="B239">
            <v>1</v>
          </cell>
          <cell r="C239">
            <v>0.23500000000000018</v>
          </cell>
          <cell r="D239">
            <v>1</v>
          </cell>
          <cell r="E239">
            <v>0.23500000000000018</v>
          </cell>
          <cell r="F239">
            <v>1</v>
          </cell>
          <cell r="G239">
            <v>0.23500000000000018</v>
          </cell>
          <cell r="H239">
            <v>0</v>
          </cell>
          <cell r="I239">
            <v>23.500000000000064</v>
          </cell>
          <cell r="J239">
            <v>2</v>
          </cell>
          <cell r="K239">
            <v>0.23500000000000018</v>
          </cell>
          <cell r="L239">
            <v>2.5</v>
          </cell>
          <cell r="M239">
            <v>0.23500000000000018</v>
          </cell>
          <cell r="N239">
            <v>0</v>
          </cell>
        </row>
        <row r="240">
          <cell r="A240">
            <v>0.23600000000000018</v>
          </cell>
          <cell r="B240">
            <v>1</v>
          </cell>
          <cell r="C240">
            <v>0.23600000000000018</v>
          </cell>
          <cell r="D240">
            <v>1</v>
          </cell>
          <cell r="E240">
            <v>0.23600000000000018</v>
          </cell>
          <cell r="F240">
            <v>1</v>
          </cell>
          <cell r="G240">
            <v>0.23600000000000018</v>
          </cell>
          <cell r="H240">
            <v>0</v>
          </cell>
          <cell r="I240">
            <v>23.600000000000065</v>
          </cell>
          <cell r="J240">
            <v>2</v>
          </cell>
          <cell r="K240">
            <v>0.23600000000000018</v>
          </cell>
          <cell r="L240">
            <v>2.5</v>
          </cell>
          <cell r="M240">
            <v>0.23600000000000018</v>
          </cell>
          <cell r="N240">
            <v>0</v>
          </cell>
        </row>
        <row r="241">
          <cell r="A241">
            <v>0.23700000000000018</v>
          </cell>
          <cell r="B241">
            <v>1</v>
          </cell>
          <cell r="C241">
            <v>0.23700000000000018</v>
          </cell>
          <cell r="D241">
            <v>1</v>
          </cell>
          <cell r="E241">
            <v>0.23700000000000018</v>
          </cell>
          <cell r="F241">
            <v>1</v>
          </cell>
          <cell r="G241">
            <v>0.23700000000000018</v>
          </cell>
          <cell r="H241">
            <v>0</v>
          </cell>
          <cell r="I241">
            <v>23.700000000000067</v>
          </cell>
          <cell r="J241">
            <v>2</v>
          </cell>
          <cell r="K241">
            <v>0.23700000000000018</v>
          </cell>
          <cell r="L241">
            <v>2.5</v>
          </cell>
          <cell r="M241">
            <v>0.23700000000000018</v>
          </cell>
          <cell r="N241">
            <v>0</v>
          </cell>
        </row>
        <row r="242">
          <cell r="A242">
            <v>0.23800000000000018</v>
          </cell>
          <cell r="B242">
            <v>1</v>
          </cell>
          <cell r="C242">
            <v>0.23800000000000018</v>
          </cell>
          <cell r="D242">
            <v>1</v>
          </cell>
          <cell r="E242">
            <v>0.23800000000000018</v>
          </cell>
          <cell r="F242">
            <v>1</v>
          </cell>
          <cell r="G242">
            <v>0.23800000000000018</v>
          </cell>
          <cell r="H242">
            <v>0</v>
          </cell>
          <cell r="I242">
            <v>23.800000000000068</v>
          </cell>
          <cell r="J242">
            <v>2</v>
          </cell>
          <cell r="K242">
            <v>0.23800000000000018</v>
          </cell>
          <cell r="L242">
            <v>2.5</v>
          </cell>
          <cell r="M242">
            <v>0.23800000000000018</v>
          </cell>
          <cell r="N242">
            <v>0</v>
          </cell>
        </row>
        <row r="243">
          <cell r="A243">
            <v>0.23900000000000018</v>
          </cell>
          <cell r="B243">
            <v>1</v>
          </cell>
          <cell r="C243">
            <v>0.23900000000000018</v>
          </cell>
          <cell r="D243">
            <v>1</v>
          </cell>
          <cell r="E243">
            <v>0.23900000000000018</v>
          </cell>
          <cell r="F243">
            <v>1</v>
          </cell>
          <cell r="G243">
            <v>0.23900000000000018</v>
          </cell>
          <cell r="H243">
            <v>0</v>
          </cell>
          <cell r="I243">
            <v>23.90000000000007</v>
          </cell>
          <cell r="J243">
            <v>2</v>
          </cell>
          <cell r="K243">
            <v>0.23900000000000018</v>
          </cell>
          <cell r="L243">
            <v>2.5</v>
          </cell>
          <cell r="M243">
            <v>0.23900000000000018</v>
          </cell>
          <cell r="N243">
            <v>0</v>
          </cell>
        </row>
        <row r="244">
          <cell r="A244">
            <v>0.24000000000000019</v>
          </cell>
          <cell r="B244">
            <v>1</v>
          </cell>
          <cell r="C244">
            <v>0.24000000000000019</v>
          </cell>
          <cell r="D244">
            <v>1</v>
          </cell>
          <cell r="E244">
            <v>0.24000000000000019</v>
          </cell>
          <cell r="F244">
            <v>1</v>
          </cell>
          <cell r="G244">
            <v>0.24000000000000019</v>
          </cell>
          <cell r="H244">
            <v>0</v>
          </cell>
          <cell r="I244">
            <v>24.000000000000071</v>
          </cell>
          <cell r="J244">
            <v>2</v>
          </cell>
          <cell r="K244">
            <v>0.24000000000000019</v>
          </cell>
          <cell r="L244">
            <v>2.5</v>
          </cell>
          <cell r="M244">
            <v>0.24000000000000019</v>
          </cell>
          <cell r="N244">
            <v>0</v>
          </cell>
        </row>
        <row r="245">
          <cell r="A245">
            <v>0.24100000000000019</v>
          </cell>
          <cell r="B245">
            <v>1</v>
          </cell>
          <cell r="C245">
            <v>0.24100000000000019</v>
          </cell>
          <cell r="D245">
            <v>1</v>
          </cell>
          <cell r="E245">
            <v>0.24100000000000019</v>
          </cell>
          <cell r="F245">
            <v>1</v>
          </cell>
          <cell r="G245">
            <v>0.24100000000000019</v>
          </cell>
          <cell r="H245">
            <v>0</v>
          </cell>
          <cell r="I245">
            <v>24.100000000000072</v>
          </cell>
          <cell r="J245">
            <v>2</v>
          </cell>
          <cell r="K245">
            <v>0.24100000000000019</v>
          </cell>
          <cell r="L245">
            <v>2.5</v>
          </cell>
          <cell r="M245">
            <v>0.24100000000000019</v>
          </cell>
          <cell r="N245">
            <v>0</v>
          </cell>
        </row>
        <row r="246">
          <cell r="A246">
            <v>0.24200000000000019</v>
          </cell>
          <cell r="B246">
            <v>1</v>
          </cell>
          <cell r="C246">
            <v>0.24200000000000019</v>
          </cell>
          <cell r="D246">
            <v>1</v>
          </cell>
          <cell r="E246">
            <v>0.24200000000000019</v>
          </cell>
          <cell r="F246">
            <v>1</v>
          </cell>
          <cell r="G246">
            <v>0.24200000000000019</v>
          </cell>
          <cell r="H246">
            <v>0</v>
          </cell>
          <cell r="I246">
            <v>24.200000000000074</v>
          </cell>
          <cell r="J246">
            <v>2</v>
          </cell>
          <cell r="K246">
            <v>0.24200000000000019</v>
          </cell>
          <cell r="L246">
            <v>2.5</v>
          </cell>
          <cell r="M246">
            <v>0.24200000000000019</v>
          </cell>
          <cell r="N246">
            <v>0</v>
          </cell>
        </row>
        <row r="247">
          <cell r="A247">
            <v>0.24300000000000019</v>
          </cell>
          <cell r="B247">
            <v>1</v>
          </cell>
          <cell r="C247">
            <v>0.24300000000000019</v>
          </cell>
          <cell r="D247">
            <v>1</v>
          </cell>
          <cell r="E247">
            <v>0.24300000000000019</v>
          </cell>
          <cell r="F247">
            <v>1</v>
          </cell>
          <cell r="G247">
            <v>0.24300000000000019</v>
          </cell>
          <cell r="H247">
            <v>0</v>
          </cell>
          <cell r="I247">
            <v>24.300000000000075</v>
          </cell>
          <cell r="J247">
            <v>2</v>
          </cell>
          <cell r="K247">
            <v>0.24300000000000019</v>
          </cell>
          <cell r="L247">
            <v>2.5</v>
          </cell>
          <cell r="M247">
            <v>0.24300000000000019</v>
          </cell>
          <cell r="N247">
            <v>0</v>
          </cell>
        </row>
        <row r="248">
          <cell r="A248">
            <v>0.24400000000000019</v>
          </cell>
          <cell r="B248">
            <v>1</v>
          </cell>
          <cell r="C248">
            <v>0.24400000000000019</v>
          </cell>
          <cell r="D248">
            <v>1</v>
          </cell>
          <cell r="E248">
            <v>0.24400000000000019</v>
          </cell>
          <cell r="F248">
            <v>1</v>
          </cell>
          <cell r="G248">
            <v>0.24400000000000019</v>
          </cell>
          <cell r="H248">
            <v>0</v>
          </cell>
          <cell r="I248">
            <v>24.400000000000077</v>
          </cell>
          <cell r="J248">
            <v>2</v>
          </cell>
          <cell r="K248">
            <v>0.24400000000000019</v>
          </cell>
          <cell r="L248">
            <v>2.5</v>
          </cell>
          <cell r="M248">
            <v>0.24400000000000019</v>
          </cell>
          <cell r="N248">
            <v>0</v>
          </cell>
        </row>
        <row r="249">
          <cell r="A249">
            <v>0.24500000000000019</v>
          </cell>
          <cell r="B249">
            <v>1</v>
          </cell>
          <cell r="C249">
            <v>0.24500000000000019</v>
          </cell>
          <cell r="D249">
            <v>1</v>
          </cell>
          <cell r="E249">
            <v>0.24500000000000019</v>
          </cell>
          <cell r="F249">
            <v>1</v>
          </cell>
          <cell r="G249">
            <v>0.24500000000000019</v>
          </cell>
          <cell r="H249">
            <v>0</v>
          </cell>
          <cell r="I249">
            <v>24.500000000000078</v>
          </cell>
          <cell r="J249">
            <v>2</v>
          </cell>
          <cell r="K249">
            <v>0.24500000000000019</v>
          </cell>
          <cell r="L249">
            <v>2.5</v>
          </cell>
          <cell r="M249">
            <v>0.24500000000000019</v>
          </cell>
          <cell r="N249">
            <v>0</v>
          </cell>
        </row>
        <row r="250">
          <cell r="A250">
            <v>0.24600000000000019</v>
          </cell>
          <cell r="B250">
            <v>1</v>
          </cell>
          <cell r="C250">
            <v>0.24600000000000019</v>
          </cell>
          <cell r="D250">
            <v>1</v>
          </cell>
          <cell r="E250">
            <v>0.24600000000000019</v>
          </cell>
          <cell r="F250">
            <v>1</v>
          </cell>
          <cell r="G250">
            <v>0.24600000000000019</v>
          </cell>
          <cell r="H250">
            <v>0</v>
          </cell>
          <cell r="I250">
            <v>24.60000000000008</v>
          </cell>
          <cell r="J250">
            <v>2</v>
          </cell>
          <cell r="K250">
            <v>0.24600000000000019</v>
          </cell>
          <cell r="L250">
            <v>2.5</v>
          </cell>
          <cell r="M250">
            <v>0.24600000000000019</v>
          </cell>
          <cell r="N250">
            <v>0</v>
          </cell>
        </row>
        <row r="251">
          <cell r="A251">
            <v>0.24700000000000019</v>
          </cell>
          <cell r="B251">
            <v>1</v>
          </cell>
          <cell r="C251">
            <v>0.24700000000000019</v>
          </cell>
          <cell r="D251">
            <v>1</v>
          </cell>
          <cell r="E251">
            <v>0.24700000000000019</v>
          </cell>
          <cell r="F251">
            <v>1</v>
          </cell>
          <cell r="G251">
            <v>0.24700000000000019</v>
          </cell>
          <cell r="H251">
            <v>0</v>
          </cell>
          <cell r="I251">
            <v>24.700000000000081</v>
          </cell>
          <cell r="J251">
            <v>2</v>
          </cell>
          <cell r="K251">
            <v>0.24700000000000019</v>
          </cell>
          <cell r="L251">
            <v>2.5</v>
          </cell>
          <cell r="M251">
            <v>0.24700000000000019</v>
          </cell>
          <cell r="N251">
            <v>0</v>
          </cell>
        </row>
        <row r="252">
          <cell r="A252">
            <v>0.24800000000000019</v>
          </cell>
          <cell r="B252">
            <v>1</v>
          </cell>
          <cell r="C252">
            <v>0.24800000000000019</v>
          </cell>
          <cell r="D252">
            <v>1</v>
          </cell>
          <cell r="E252">
            <v>0.24800000000000019</v>
          </cell>
          <cell r="F252">
            <v>1</v>
          </cell>
          <cell r="G252">
            <v>0.24800000000000019</v>
          </cell>
          <cell r="H252">
            <v>0</v>
          </cell>
          <cell r="I252">
            <v>24.800000000000082</v>
          </cell>
          <cell r="J252">
            <v>2</v>
          </cell>
          <cell r="K252">
            <v>0.24800000000000019</v>
          </cell>
          <cell r="L252">
            <v>2.5</v>
          </cell>
          <cell r="M252">
            <v>0.24800000000000019</v>
          </cell>
          <cell r="N252">
            <v>0</v>
          </cell>
        </row>
        <row r="253">
          <cell r="A253">
            <v>0.24900000000000019</v>
          </cell>
          <cell r="B253">
            <v>1</v>
          </cell>
          <cell r="C253">
            <v>0.24900000000000019</v>
          </cell>
          <cell r="D253">
            <v>1</v>
          </cell>
          <cell r="E253">
            <v>0.24900000000000019</v>
          </cell>
          <cell r="F253">
            <v>1</v>
          </cell>
          <cell r="G253">
            <v>0.24900000000000019</v>
          </cell>
          <cell r="H253">
            <v>0</v>
          </cell>
          <cell r="I253">
            <v>24.900000000000084</v>
          </cell>
          <cell r="J253">
            <v>2</v>
          </cell>
          <cell r="K253">
            <v>0.24900000000000019</v>
          </cell>
          <cell r="L253">
            <v>2.5</v>
          </cell>
          <cell r="M253">
            <v>0.24900000000000019</v>
          </cell>
          <cell r="N253">
            <v>0</v>
          </cell>
        </row>
        <row r="254">
          <cell r="A254">
            <v>0.25000000000000017</v>
          </cell>
          <cell r="B254">
            <v>1</v>
          </cell>
          <cell r="C254">
            <v>0.25000000000000017</v>
          </cell>
          <cell r="D254">
            <v>1</v>
          </cell>
          <cell r="E254">
            <v>0.25000000000000017</v>
          </cell>
          <cell r="F254">
            <v>1</v>
          </cell>
          <cell r="G254">
            <v>0.25000000000000017</v>
          </cell>
          <cell r="H254">
            <v>0</v>
          </cell>
          <cell r="I254">
            <v>25.000000000000085</v>
          </cell>
          <cell r="J254">
            <v>2</v>
          </cell>
          <cell r="K254">
            <v>0.25000000000000017</v>
          </cell>
          <cell r="L254">
            <v>2.5</v>
          </cell>
          <cell r="M254">
            <v>0.25000000000000017</v>
          </cell>
          <cell r="N254">
            <v>0</v>
          </cell>
        </row>
        <row r="255">
          <cell r="A255">
            <v>0.25100000000000017</v>
          </cell>
          <cell r="B255">
            <v>1</v>
          </cell>
          <cell r="C255">
            <v>0.25100000000000017</v>
          </cell>
          <cell r="D255">
            <v>1</v>
          </cell>
          <cell r="E255">
            <v>0.25100000000000017</v>
          </cell>
          <cell r="F255">
            <v>1</v>
          </cell>
          <cell r="G255">
            <v>0.25100000000000017</v>
          </cell>
          <cell r="H255">
            <v>0</v>
          </cell>
          <cell r="I255">
            <v>25.100000000000087</v>
          </cell>
          <cell r="J255">
            <v>2</v>
          </cell>
          <cell r="K255">
            <v>0.25100000000000017</v>
          </cell>
          <cell r="L255">
            <v>0</v>
          </cell>
          <cell r="M255">
            <v>0.25100000000000017</v>
          </cell>
          <cell r="N255">
            <v>0</v>
          </cell>
        </row>
        <row r="256">
          <cell r="A256">
            <v>0.25200000000000017</v>
          </cell>
          <cell r="B256">
            <v>1</v>
          </cell>
          <cell r="C256">
            <v>0.25200000000000017</v>
          </cell>
          <cell r="D256">
            <v>1</v>
          </cell>
          <cell r="E256">
            <v>0.25200000000000017</v>
          </cell>
          <cell r="F256">
            <v>1</v>
          </cell>
          <cell r="G256">
            <v>0.25200000000000017</v>
          </cell>
          <cell r="H256">
            <v>0</v>
          </cell>
          <cell r="I256">
            <v>25.200000000000088</v>
          </cell>
          <cell r="J256">
            <v>2</v>
          </cell>
          <cell r="K256">
            <v>0.25200000000000017</v>
          </cell>
          <cell r="L256">
            <v>0</v>
          </cell>
          <cell r="M256">
            <v>0.25200000000000017</v>
          </cell>
          <cell r="N256">
            <v>0</v>
          </cell>
        </row>
        <row r="257">
          <cell r="A257">
            <v>0.25300000000000017</v>
          </cell>
          <cell r="B257">
            <v>1</v>
          </cell>
          <cell r="C257">
            <v>0.25300000000000017</v>
          </cell>
          <cell r="D257">
            <v>1</v>
          </cell>
          <cell r="E257">
            <v>0.25300000000000017</v>
          </cell>
          <cell r="F257">
            <v>1</v>
          </cell>
          <cell r="G257">
            <v>0.25300000000000017</v>
          </cell>
          <cell r="H257">
            <v>0</v>
          </cell>
          <cell r="I257">
            <v>25.30000000000009</v>
          </cell>
          <cell r="J257">
            <v>2</v>
          </cell>
          <cell r="K257">
            <v>0.25300000000000017</v>
          </cell>
          <cell r="L257">
            <v>0</v>
          </cell>
          <cell r="M257">
            <v>0.25300000000000017</v>
          </cell>
          <cell r="N257">
            <v>0</v>
          </cell>
        </row>
        <row r="258">
          <cell r="A258">
            <v>0.25400000000000017</v>
          </cell>
          <cell r="B258">
            <v>1</v>
          </cell>
          <cell r="C258">
            <v>0.25400000000000017</v>
          </cell>
          <cell r="D258">
            <v>1</v>
          </cell>
          <cell r="E258">
            <v>0.25400000000000017</v>
          </cell>
          <cell r="F258">
            <v>1</v>
          </cell>
          <cell r="G258">
            <v>0.25400000000000017</v>
          </cell>
          <cell r="H258">
            <v>0</v>
          </cell>
          <cell r="I258">
            <v>25.400000000000091</v>
          </cell>
          <cell r="J258">
            <v>2</v>
          </cell>
          <cell r="K258">
            <v>0.25400000000000017</v>
          </cell>
          <cell r="L258">
            <v>0</v>
          </cell>
          <cell r="M258">
            <v>0.25400000000000017</v>
          </cell>
          <cell r="N258">
            <v>0</v>
          </cell>
        </row>
        <row r="259">
          <cell r="A259">
            <v>0.25500000000000017</v>
          </cell>
          <cell r="B259">
            <v>1</v>
          </cell>
          <cell r="C259">
            <v>0.25500000000000017</v>
          </cell>
          <cell r="D259">
            <v>1</v>
          </cell>
          <cell r="E259">
            <v>0.25500000000000017</v>
          </cell>
          <cell r="F259">
            <v>1</v>
          </cell>
          <cell r="G259">
            <v>0.25500000000000017</v>
          </cell>
          <cell r="H259">
            <v>0</v>
          </cell>
          <cell r="I259">
            <v>25.500000000000092</v>
          </cell>
          <cell r="J259">
            <v>2</v>
          </cell>
          <cell r="K259">
            <v>0.25500000000000017</v>
          </cell>
          <cell r="L259">
            <v>0</v>
          </cell>
          <cell r="M259">
            <v>0.25500000000000017</v>
          </cell>
          <cell r="N259">
            <v>0</v>
          </cell>
        </row>
        <row r="260">
          <cell r="A260">
            <v>0.25600000000000017</v>
          </cell>
          <cell r="B260">
            <v>1</v>
          </cell>
          <cell r="C260">
            <v>0.25600000000000017</v>
          </cell>
          <cell r="D260">
            <v>1</v>
          </cell>
          <cell r="E260">
            <v>0.25600000000000017</v>
          </cell>
          <cell r="F260">
            <v>1</v>
          </cell>
          <cell r="G260">
            <v>0.25600000000000017</v>
          </cell>
          <cell r="H260">
            <v>0</v>
          </cell>
          <cell r="I260">
            <v>25.600000000000094</v>
          </cell>
          <cell r="J260">
            <v>2</v>
          </cell>
          <cell r="K260">
            <v>0.25600000000000017</v>
          </cell>
          <cell r="L260">
            <v>0</v>
          </cell>
          <cell r="M260">
            <v>0.25600000000000017</v>
          </cell>
          <cell r="N260">
            <v>0</v>
          </cell>
        </row>
        <row r="261">
          <cell r="A261">
            <v>0.25700000000000017</v>
          </cell>
          <cell r="B261">
            <v>1</v>
          </cell>
          <cell r="C261">
            <v>0.25700000000000017</v>
          </cell>
          <cell r="D261">
            <v>1</v>
          </cell>
          <cell r="E261">
            <v>0.25700000000000017</v>
          </cell>
          <cell r="F261">
            <v>1</v>
          </cell>
          <cell r="G261">
            <v>0.25700000000000017</v>
          </cell>
          <cell r="H261">
            <v>0</v>
          </cell>
          <cell r="I261">
            <v>25.700000000000095</v>
          </cell>
          <cell r="J261">
            <v>2</v>
          </cell>
          <cell r="K261">
            <v>0.25700000000000017</v>
          </cell>
          <cell r="L261">
            <v>0</v>
          </cell>
          <cell r="M261">
            <v>0.25700000000000017</v>
          </cell>
          <cell r="N261">
            <v>0</v>
          </cell>
        </row>
        <row r="262">
          <cell r="A262">
            <v>0.25800000000000017</v>
          </cell>
          <cell r="B262">
            <v>1</v>
          </cell>
          <cell r="C262">
            <v>0.25800000000000017</v>
          </cell>
          <cell r="D262">
            <v>1</v>
          </cell>
          <cell r="E262">
            <v>0.25800000000000017</v>
          </cell>
          <cell r="F262">
            <v>1</v>
          </cell>
          <cell r="G262">
            <v>0.25800000000000017</v>
          </cell>
          <cell r="H262">
            <v>0</v>
          </cell>
          <cell r="I262">
            <v>25.800000000000097</v>
          </cell>
          <cell r="J262">
            <v>2</v>
          </cell>
          <cell r="K262">
            <v>0.25800000000000017</v>
          </cell>
          <cell r="L262">
            <v>0</v>
          </cell>
          <cell r="M262">
            <v>0.25800000000000017</v>
          </cell>
          <cell r="N262">
            <v>0</v>
          </cell>
        </row>
        <row r="263">
          <cell r="A263">
            <v>0.25900000000000017</v>
          </cell>
          <cell r="B263">
            <v>1</v>
          </cell>
          <cell r="C263">
            <v>0.25900000000000017</v>
          </cell>
          <cell r="D263">
            <v>1</v>
          </cell>
          <cell r="E263">
            <v>0.25900000000000017</v>
          </cell>
          <cell r="F263">
            <v>1</v>
          </cell>
          <cell r="G263">
            <v>0.25900000000000017</v>
          </cell>
          <cell r="H263">
            <v>0</v>
          </cell>
          <cell r="I263">
            <v>25.900000000000098</v>
          </cell>
          <cell r="J263">
            <v>2</v>
          </cell>
          <cell r="K263">
            <v>0.25900000000000017</v>
          </cell>
          <cell r="L263">
            <v>0</v>
          </cell>
          <cell r="M263">
            <v>0.25900000000000017</v>
          </cell>
          <cell r="N263">
            <v>0</v>
          </cell>
        </row>
        <row r="264">
          <cell r="A264">
            <v>0.26000000000000018</v>
          </cell>
          <cell r="B264">
            <v>1</v>
          </cell>
          <cell r="C264">
            <v>0.26000000000000018</v>
          </cell>
          <cell r="D264">
            <v>1</v>
          </cell>
          <cell r="E264">
            <v>0.26000000000000018</v>
          </cell>
          <cell r="F264">
            <v>1</v>
          </cell>
          <cell r="G264">
            <v>0.26000000000000018</v>
          </cell>
          <cell r="H264">
            <v>0</v>
          </cell>
          <cell r="I264">
            <v>26.000000000000099</v>
          </cell>
          <cell r="J264">
            <v>2</v>
          </cell>
          <cell r="K264">
            <v>0.26000000000000018</v>
          </cell>
          <cell r="L264">
            <v>0</v>
          </cell>
          <cell r="M264">
            <v>0.26000000000000018</v>
          </cell>
          <cell r="N264">
            <v>0</v>
          </cell>
        </row>
        <row r="265">
          <cell r="A265">
            <v>0.26100000000000018</v>
          </cell>
          <cell r="B265">
            <v>1</v>
          </cell>
          <cell r="C265">
            <v>0.26100000000000018</v>
          </cell>
          <cell r="D265">
            <v>1</v>
          </cell>
          <cell r="E265">
            <v>0.26100000000000018</v>
          </cell>
          <cell r="F265">
            <v>1</v>
          </cell>
          <cell r="G265">
            <v>0.26100000000000018</v>
          </cell>
          <cell r="H265">
            <v>0</v>
          </cell>
          <cell r="I265">
            <v>26.100000000000101</v>
          </cell>
          <cell r="J265">
            <v>2</v>
          </cell>
          <cell r="K265">
            <v>0.26100000000000018</v>
          </cell>
          <cell r="L265">
            <v>0</v>
          </cell>
          <cell r="M265">
            <v>0.26100000000000018</v>
          </cell>
          <cell r="N265">
            <v>0</v>
          </cell>
        </row>
        <row r="266">
          <cell r="A266">
            <v>0.26200000000000018</v>
          </cell>
          <cell r="B266">
            <v>1</v>
          </cell>
          <cell r="C266">
            <v>0.26200000000000018</v>
          </cell>
          <cell r="D266">
            <v>1</v>
          </cell>
          <cell r="E266">
            <v>0.26200000000000018</v>
          </cell>
          <cell r="F266">
            <v>1</v>
          </cell>
          <cell r="G266">
            <v>0.26200000000000018</v>
          </cell>
          <cell r="H266">
            <v>0</v>
          </cell>
          <cell r="I266">
            <v>26.200000000000102</v>
          </cell>
          <cell r="J266">
            <v>2</v>
          </cell>
          <cell r="K266">
            <v>0.26200000000000018</v>
          </cell>
          <cell r="L266">
            <v>0</v>
          </cell>
          <cell r="M266">
            <v>0.26200000000000018</v>
          </cell>
          <cell r="N266">
            <v>0</v>
          </cell>
        </row>
        <row r="267">
          <cell r="A267">
            <v>0.26300000000000018</v>
          </cell>
          <cell r="B267">
            <v>1</v>
          </cell>
          <cell r="C267">
            <v>0.26300000000000018</v>
          </cell>
          <cell r="D267">
            <v>1</v>
          </cell>
          <cell r="E267">
            <v>0.26300000000000018</v>
          </cell>
          <cell r="F267">
            <v>1</v>
          </cell>
          <cell r="G267">
            <v>0.26300000000000018</v>
          </cell>
          <cell r="H267">
            <v>0</v>
          </cell>
          <cell r="I267">
            <v>26.300000000000104</v>
          </cell>
          <cell r="J267">
            <v>2</v>
          </cell>
          <cell r="K267">
            <v>0.26300000000000018</v>
          </cell>
          <cell r="L267">
            <v>0</v>
          </cell>
          <cell r="M267">
            <v>0.26300000000000018</v>
          </cell>
          <cell r="N267">
            <v>0</v>
          </cell>
        </row>
        <row r="268">
          <cell r="A268">
            <v>0.26400000000000018</v>
          </cell>
          <cell r="B268">
            <v>1</v>
          </cell>
          <cell r="C268">
            <v>0.26400000000000018</v>
          </cell>
          <cell r="D268">
            <v>1</v>
          </cell>
          <cell r="E268">
            <v>0.26400000000000018</v>
          </cell>
          <cell r="F268">
            <v>1</v>
          </cell>
          <cell r="G268">
            <v>0.26400000000000018</v>
          </cell>
          <cell r="H268">
            <v>0</v>
          </cell>
          <cell r="I268">
            <v>26.400000000000105</v>
          </cell>
          <cell r="J268">
            <v>2</v>
          </cell>
          <cell r="K268">
            <v>0.26400000000000018</v>
          </cell>
          <cell r="L268">
            <v>0</v>
          </cell>
          <cell r="M268">
            <v>0.26400000000000018</v>
          </cell>
          <cell r="N268">
            <v>0</v>
          </cell>
        </row>
        <row r="269">
          <cell r="A269">
            <v>0.26500000000000018</v>
          </cell>
          <cell r="B269">
            <v>1</v>
          </cell>
          <cell r="C269">
            <v>0.26500000000000018</v>
          </cell>
          <cell r="D269">
            <v>1</v>
          </cell>
          <cell r="E269">
            <v>0.26500000000000018</v>
          </cell>
          <cell r="F269">
            <v>1</v>
          </cell>
          <cell r="G269">
            <v>0.26500000000000018</v>
          </cell>
          <cell r="H269">
            <v>0</v>
          </cell>
          <cell r="I269">
            <v>26.500000000000107</v>
          </cell>
          <cell r="J269">
            <v>2</v>
          </cell>
          <cell r="K269">
            <v>0.26500000000000018</v>
          </cell>
          <cell r="L269">
            <v>0</v>
          </cell>
          <cell r="M269">
            <v>0.26500000000000018</v>
          </cell>
          <cell r="N269">
            <v>0</v>
          </cell>
        </row>
        <row r="270">
          <cell r="A270">
            <v>0.26600000000000018</v>
          </cell>
          <cell r="B270">
            <v>1</v>
          </cell>
          <cell r="C270">
            <v>0.26600000000000018</v>
          </cell>
          <cell r="D270">
            <v>1</v>
          </cell>
          <cell r="E270">
            <v>0.26600000000000018</v>
          </cell>
          <cell r="F270">
            <v>1</v>
          </cell>
          <cell r="G270">
            <v>0.26600000000000018</v>
          </cell>
          <cell r="H270">
            <v>0</v>
          </cell>
          <cell r="I270">
            <v>26.600000000000108</v>
          </cell>
          <cell r="J270">
            <v>2</v>
          </cell>
          <cell r="K270">
            <v>0.26600000000000018</v>
          </cell>
          <cell r="L270">
            <v>0</v>
          </cell>
          <cell r="M270">
            <v>0.26600000000000018</v>
          </cell>
          <cell r="N270">
            <v>0</v>
          </cell>
        </row>
        <row r="271">
          <cell r="A271">
            <v>0.26700000000000018</v>
          </cell>
          <cell r="B271">
            <v>1</v>
          </cell>
          <cell r="C271">
            <v>0.26700000000000018</v>
          </cell>
          <cell r="D271">
            <v>1</v>
          </cell>
          <cell r="E271">
            <v>0.26700000000000018</v>
          </cell>
          <cell r="F271">
            <v>1</v>
          </cell>
          <cell r="G271">
            <v>0.26700000000000018</v>
          </cell>
          <cell r="H271">
            <v>0</v>
          </cell>
          <cell r="I271">
            <v>26.700000000000109</v>
          </cell>
          <cell r="J271">
            <v>2</v>
          </cell>
          <cell r="K271">
            <v>0.26700000000000018</v>
          </cell>
          <cell r="L271">
            <v>0</v>
          </cell>
          <cell r="M271">
            <v>0.26700000000000018</v>
          </cell>
          <cell r="N271">
            <v>0</v>
          </cell>
        </row>
        <row r="272">
          <cell r="A272">
            <v>0.26800000000000018</v>
          </cell>
          <cell r="B272">
            <v>1</v>
          </cell>
          <cell r="C272">
            <v>0.26800000000000018</v>
          </cell>
          <cell r="D272">
            <v>1</v>
          </cell>
          <cell r="E272">
            <v>0.26800000000000018</v>
          </cell>
          <cell r="F272">
            <v>1</v>
          </cell>
          <cell r="G272">
            <v>0.26800000000000018</v>
          </cell>
          <cell r="H272">
            <v>0</v>
          </cell>
          <cell r="I272">
            <v>26.800000000000111</v>
          </cell>
          <cell r="J272">
            <v>2</v>
          </cell>
          <cell r="K272">
            <v>0.26800000000000018</v>
          </cell>
          <cell r="L272">
            <v>0</v>
          </cell>
          <cell r="M272">
            <v>0.26800000000000018</v>
          </cell>
          <cell r="N272">
            <v>0</v>
          </cell>
        </row>
        <row r="273">
          <cell r="A273">
            <v>0.26900000000000018</v>
          </cell>
          <cell r="B273">
            <v>1</v>
          </cell>
          <cell r="C273">
            <v>0.26900000000000018</v>
          </cell>
          <cell r="D273">
            <v>1</v>
          </cell>
          <cell r="E273">
            <v>0.26900000000000018</v>
          </cell>
          <cell r="F273">
            <v>1</v>
          </cell>
          <cell r="G273">
            <v>0.26900000000000018</v>
          </cell>
          <cell r="H273">
            <v>0</v>
          </cell>
          <cell r="I273">
            <v>26.900000000000112</v>
          </cell>
          <cell r="J273">
            <v>2</v>
          </cell>
          <cell r="K273">
            <v>0.26900000000000018</v>
          </cell>
          <cell r="L273">
            <v>0</v>
          </cell>
          <cell r="M273">
            <v>0.26900000000000018</v>
          </cell>
          <cell r="N273">
            <v>0</v>
          </cell>
        </row>
        <row r="274">
          <cell r="A274">
            <v>0.27000000000000018</v>
          </cell>
          <cell r="B274">
            <v>1</v>
          </cell>
          <cell r="C274">
            <v>0.27000000000000018</v>
          </cell>
          <cell r="D274">
            <v>1</v>
          </cell>
          <cell r="E274">
            <v>0.27000000000000018</v>
          </cell>
          <cell r="F274">
            <v>1</v>
          </cell>
          <cell r="G274">
            <v>0.27000000000000018</v>
          </cell>
          <cell r="H274">
            <v>0</v>
          </cell>
          <cell r="I274">
            <v>27.000000000000114</v>
          </cell>
          <cell r="J274">
            <v>2</v>
          </cell>
          <cell r="K274">
            <v>0.27000000000000018</v>
          </cell>
          <cell r="L274">
            <v>0</v>
          </cell>
          <cell r="M274">
            <v>0.27000000000000018</v>
          </cell>
          <cell r="N274">
            <v>0</v>
          </cell>
        </row>
        <row r="275">
          <cell r="A275">
            <v>0.27100000000000019</v>
          </cell>
          <cell r="B275">
            <v>1</v>
          </cell>
          <cell r="C275">
            <v>0.27100000000000019</v>
          </cell>
          <cell r="D275">
            <v>1</v>
          </cell>
          <cell r="E275">
            <v>0.27100000000000019</v>
          </cell>
          <cell r="F275">
            <v>1</v>
          </cell>
          <cell r="G275">
            <v>0.27100000000000019</v>
          </cell>
          <cell r="H275">
            <v>0</v>
          </cell>
          <cell r="I275">
            <v>27.100000000000115</v>
          </cell>
          <cell r="J275">
            <v>2</v>
          </cell>
          <cell r="K275">
            <v>0.27100000000000019</v>
          </cell>
          <cell r="L275">
            <v>0</v>
          </cell>
          <cell r="M275">
            <v>0.27100000000000019</v>
          </cell>
          <cell r="N275">
            <v>0</v>
          </cell>
        </row>
        <row r="276">
          <cell r="A276">
            <v>0.27200000000000019</v>
          </cell>
          <cell r="B276">
            <v>1</v>
          </cell>
          <cell r="C276">
            <v>0.27200000000000019</v>
          </cell>
          <cell r="D276">
            <v>1</v>
          </cell>
          <cell r="E276">
            <v>0.27200000000000019</v>
          </cell>
          <cell r="F276">
            <v>1</v>
          </cell>
          <cell r="G276">
            <v>0.27200000000000019</v>
          </cell>
          <cell r="H276">
            <v>0</v>
          </cell>
          <cell r="I276">
            <v>27.200000000000117</v>
          </cell>
          <cell r="J276">
            <v>2</v>
          </cell>
          <cell r="K276">
            <v>0.27200000000000019</v>
          </cell>
          <cell r="L276">
            <v>0</v>
          </cell>
          <cell r="M276">
            <v>0.27200000000000019</v>
          </cell>
          <cell r="N276">
            <v>0</v>
          </cell>
        </row>
        <row r="277">
          <cell r="A277">
            <v>0.27300000000000019</v>
          </cell>
          <cell r="B277">
            <v>1</v>
          </cell>
          <cell r="C277">
            <v>0.27300000000000019</v>
          </cell>
          <cell r="D277">
            <v>1</v>
          </cell>
          <cell r="E277">
            <v>0.27300000000000019</v>
          </cell>
          <cell r="F277">
            <v>1</v>
          </cell>
          <cell r="G277">
            <v>0.27300000000000019</v>
          </cell>
          <cell r="H277">
            <v>0</v>
          </cell>
          <cell r="I277">
            <v>27.300000000000118</v>
          </cell>
          <cell r="J277">
            <v>2</v>
          </cell>
          <cell r="K277">
            <v>0.27300000000000019</v>
          </cell>
          <cell r="L277">
            <v>0</v>
          </cell>
          <cell r="M277">
            <v>0.27300000000000019</v>
          </cell>
          <cell r="N277">
            <v>0</v>
          </cell>
        </row>
        <row r="278">
          <cell r="A278">
            <v>0.27400000000000019</v>
          </cell>
          <cell r="B278">
            <v>1</v>
          </cell>
          <cell r="C278">
            <v>0.27400000000000019</v>
          </cell>
          <cell r="D278">
            <v>1</v>
          </cell>
          <cell r="E278">
            <v>0.27400000000000019</v>
          </cell>
          <cell r="F278">
            <v>1</v>
          </cell>
          <cell r="G278">
            <v>0.27400000000000019</v>
          </cell>
          <cell r="H278">
            <v>0</v>
          </cell>
          <cell r="I278">
            <v>27.400000000000119</v>
          </cell>
          <cell r="J278">
            <v>2</v>
          </cell>
          <cell r="K278">
            <v>0.27400000000000019</v>
          </cell>
          <cell r="L278">
            <v>0</v>
          </cell>
          <cell r="M278">
            <v>0.27400000000000019</v>
          </cell>
          <cell r="N278">
            <v>0</v>
          </cell>
        </row>
        <row r="279">
          <cell r="A279">
            <v>0.27500000000000019</v>
          </cell>
          <cell r="B279">
            <v>1</v>
          </cell>
          <cell r="C279">
            <v>0.27500000000000019</v>
          </cell>
          <cell r="D279">
            <v>1</v>
          </cell>
          <cell r="E279">
            <v>0.27500000000000019</v>
          </cell>
          <cell r="F279">
            <v>1</v>
          </cell>
          <cell r="G279">
            <v>0.27500000000000019</v>
          </cell>
          <cell r="H279">
            <v>0</v>
          </cell>
          <cell r="I279">
            <v>27.500000000000121</v>
          </cell>
          <cell r="J279">
            <v>2</v>
          </cell>
          <cell r="K279">
            <v>0.27500000000000019</v>
          </cell>
          <cell r="L279">
            <v>0</v>
          </cell>
          <cell r="M279">
            <v>0.27500000000000019</v>
          </cell>
          <cell r="N279">
            <v>0</v>
          </cell>
        </row>
        <row r="280">
          <cell r="A280">
            <v>0.27600000000000019</v>
          </cell>
          <cell r="B280">
            <v>1</v>
          </cell>
          <cell r="C280">
            <v>0.27600000000000019</v>
          </cell>
          <cell r="D280">
            <v>1</v>
          </cell>
          <cell r="E280">
            <v>0.27600000000000019</v>
          </cell>
          <cell r="F280">
            <v>1</v>
          </cell>
          <cell r="G280">
            <v>0.27600000000000019</v>
          </cell>
          <cell r="H280">
            <v>0</v>
          </cell>
          <cell r="I280">
            <v>27.600000000000122</v>
          </cell>
          <cell r="J280">
            <v>2</v>
          </cell>
          <cell r="K280">
            <v>0.27600000000000019</v>
          </cell>
          <cell r="L280">
            <v>0</v>
          </cell>
          <cell r="M280">
            <v>0.27600000000000019</v>
          </cell>
          <cell r="N280">
            <v>0</v>
          </cell>
        </row>
        <row r="281">
          <cell r="A281">
            <v>0.27700000000000019</v>
          </cell>
          <cell r="B281">
            <v>1</v>
          </cell>
          <cell r="C281">
            <v>0.27700000000000019</v>
          </cell>
          <cell r="D281">
            <v>1</v>
          </cell>
          <cell r="E281">
            <v>0.27700000000000019</v>
          </cell>
          <cell r="F281">
            <v>1</v>
          </cell>
          <cell r="G281">
            <v>0.27700000000000019</v>
          </cell>
          <cell r="H281">
            <v>0</v>
          </cell>
          <cell r="I281">
            <v>27.700000000000124</v>
          </cell>
          <cell r="J281">
            <v>2</v>
          </cell>
          <cell r="K281">
            <v>0.27700000000000019</v>
          </cell>
          <cell r="L281">
            <v>0</v>
          </cell>
          <cell r="M281">
            <v>0.27700000000000019</v>
          </cell>
          <cell r="N281">
            <v>0</v>
          </cell>
        </row>
        <row r="282">
          <cell r="A282">
            <v>0.27800000000000019</v>
          </cell>
          <cell r="B282">
            <v>1</v>
          </cell>
          <cell r="C282">
            <v>0.27800000000000019</v>
          </cell>
          <cell r="D282">
            <v>1</v>
          </cell>
          <cell r="E282">
            <v>0.27800000000000019</v>
          </cell>
          <cell r="F282">
            <v>1</v>
          </cell>
          <cell r="G282">
            <v>0.27800000000000019</v>
          </cell>
          <cell r="H282">
            <v>0</v>
          </cell>
          <cell r="I282">
            <v>27.800000000000125</v>
          </cell>
          <cell r="J282">
            <v>2</v>
          </cell>
          <cell r="K282">
            <v>0.27800000000000019</v>
          </cell>
          <cell r="L282">
            <v>0</v>
          </cell>
          <cell r="M282">
            <v>0.27800000000000019</v>
          </cell>
          <cell r="N282">
            <v>0</v>
          </cell>
        </row>
        <row r="283">
          <cell r="A283">
            <v>0.27900000000000019</v>
          </cell>
          <cell r="B283">
            <v>1</v>
          </cell>
          <cell r="C283">
            <v>0.27900000000000019</v>
          </cell>
          <cell r="D283">
            <v>1</v>
          </cell>
          <cell r="E283">
            <v>0.27900000000000019</v>
          </cell>
          <cell r="F283">
            <v>1</v>
          </cell>
          <cell r="G283">
            <v>0.27900000000000019</v>
          </cell>
          <cell r="H283">
            <v>0</v>
          </cell>
          <cell r="I283">
            <v>27.900000000000126</v>
          </cell>
          <cell r="J283">
            <v>2</v>
          </cell>
          <cell r="K283">
            <v>0.27900000000000019</v>
          </cell>
          <cell r="L283">
            <v>0</v>
          </cell>
          <cell r="M283">
            <v>0.27900000000000019</v>
          </cell>
          <cell r="N283">
            <v>0</v>
          </cell>
        </row>
        <row r="284">
          <cell r="A284">
            <v>0.28000000000000019</v>
          </cell>
          <cell r="B284">
            <v>1</v>
          </cell>
          <cell r="C284">
            <v>0.28000000000000019</v>
          </cell>
          <cell r="D284">
            <v>1</v>
          </cell>
          <cell r="E284">
            <v>0.28000000000000019</v>
          </cell>
          <cell r="F284">
            <v>1</v>
          </cell>
          <cell r="G284">
            <v>0.28000000000000019</v>
          </cell>
          <cell r="H284">
            <v>0</v>
          </cell>
          <cell r="I284">
            <v>28.000000000000128</v>
          </cell>
          <cell r="J284">
            <v>2</v>
          </cell>
          <cell r="K284">
            <v>0.28000000000000019</v>
          </cell>
          <cell r="L284">
            <v>0</v>
          </cell>
          <cell r="M284">
            <v>0.28000000000000019</v>
          </cell>
          <cell r="N284">
            <v>0</v>
          </cell>
        </row>
        <row r="285">
          <cell r="A285">
            <v>0.28100000000000019</v>
          </cell>
          <cell r="B285">
            <v>1</v>
          </cell>
          <cell r="C285">
            <v>0.28100000000000019</v>
          </cell>
          <cell r="D285">
            <v>1</v>
          </cell>
          <cell r="E285">
            <v>0.28100000000000019</v>
          </cell>
          <cell r="F285">
            <v>1</v>
          </cell>
          <cell r="G285">
            <v>0.28100000000000019</v>
          </cell>
          <cell r="H285">
            <v>0</v>
          </cell>
          <cell r="I285">
            <v>28.100000000000129</v>
          </cell>
          <cell r="J285">
            <v>2</v>
          </cell>
          <cell r="K285">
            <v>0.28100000000000019</v>
          </cell>
          <cell r="L285">
            <v>0</v>
          </cell>
          <cell r="M285">
            <v>0.28100000000000019</v>
          </cell>
          <cell r="N285">
            <v>0</v>
          </cell>
        </row>
        <row r="286">
          <cell r="A286">
            <v>0.28200000000000019</v>
          </cell>
          <cell r="B286">
            <v>1</v>
          </cell>
          <cell r="C286">
            <v>0.28200000000000019</v>
          </cell>
          <cell r="D286">
            <v>1</v>
          </cell>
          <cell r="E286">
            <v>0.28200000000000019</v>
          </cell>
          <cell r="F286">
            <v>1</v>
          </cell>
          <cell r="G286">
            <v>0.28200000000000019</v>
          </cell>
          <cell r="H286">
            <v>0</v>
          </cell>
          <cell r="I286">
            <v>28.200000000000131</v>
          </cell>
          <cell r="J286">
            <v>2</v>
          </cell>
          <cell r="K286">
            <v>0.28200000000000019</v>
          </cell>
          <cell r="L286">
            <v>0</v>
          </cell>
          <cell r="M286">
            <v>0.28200000000000019</v>
          </cell>
          <cell r="N286">
            <v>0</v>
          </cell>
        </row>
        <row r="287">
          <cell r="A287">
            <v>0.2830000000000002</v>
          </cell>
          <cell r="B287">
            <v>1</v>
          </cell>
          <cell r="C287">
            <v>0.2830000000000002</v>
          </cell>
          <cell r="D287">
            <v>1</v>
          </cell>
          <cell r="E287">
            <v>0.2830000000000002</v>
          </cell>
          <cell r="F287">
            <v>1</v>
          </cell>
          <cell r="G287">
            <v>0.2830000000000002</v>
          </cell>
          <cell r="H287">
            <v>0</v>
          </cell>
          <cell r="I287">
            <v>28.300000000000132</v>
          </cell>
          <cell r="J287">
            <v>2</v>
          </cell>
          <cell r="K287">
            <v>0.2830000000000002</v>
          </cell>
          <cell r="L287">
            <v>0</v>
          </cell>
          <cell r="M287">
            <v>0.2830000000000002</v>
          </cell>
          <cell r="N287">
            <v>0</v>
          </cell>
        </row>
        <row r="288">
          <cell r="A288">
            <v>0.2840000000000002</v>
          </cell>
          <cell r="B288">
            <v>1</v>
          </cell>
          <cell r="C288">
            <v>0.2840000000000002</v>
          </cell>
          <cell r="D288">
            <v>1</v>
          </cell>
          <cell r="E288">
            <v>0.2840000000000002</v>
          </cell>
          <cell r="F288">
            <v>1</v>
          </cell>
          <cell r="G288">
            <v>0.2840000000000002</v>
          </cell>
          <cell r="H288">
            <v>0</v>
          </cell>
          <cell r="I288">
            <v>28.400000000000134</v>
          </cell>
          <cell r="J288">
            <v>2</v>
          </cell>
          <cell r="K288">
            <v>0.2840000000000002</v>
          </cell>
          <cell r="L288">
            <v>0</v>
          </cell>
          <cell r="M288">
            <v>0.2840000000000002</v>
          </cell>
          <cell r="N288">
            <v>0</v>
          </cell>
        </row>
        <row r="289">
          <cell r="A289">
            <v>0.2850000000000002</v>
          </cell>
          <cell r="B289">
            <v>1</v>
          </cell>
          <cell r="C289">
            <v>0.2850000000000002</v>
          </cell>
          <cell r="D289">
            <v>1</v>
          </cell>
          <cell r="E289">
            <v>0.2850000000000002</v>
          </cell>
          <cell r="F289">
            <v>1</v>
          </cell>
          <cell r="G289">
            <v>0.2850000000000002</v>
          </cell>
          <cell r="H289">
            <v>0</v>
          </cell>
          <cell r="I289">
            <v>28.500000000000135</v>
          </cell>
          <cell r="J289">
            <v>2</v>
          </cell>
          <cell r="K289">
            <v>0.2850000000000002</v>
          </cell>
          <cell r="L289">
            <v>0</v>
          </cell>
          <cell r="M289">
            <v>0.2850000000000002</v>
          </cell>
          <cell r="N289">
            <v>0</v>
          </cell>
        </row>
        <row r="290">
          <cell r="A290">
            <v>0.2860000000000002</v>
          </cell>
          <cell r="B290">
            <v>1</v>
          </cell>
          <cell r="C290">
            <v>0.2860000000000002</v>
          </cell>
          <cell r="D290">
            <v>1</v>
          </cell>
          <cell r="E290">
            <v>0.2860000000000002</v>
          </cell>
          <cell r="F290">
            <v>1</v>
          </cell>
          <cell r="G290">
            <v>0.2860000000000002</v>
          </cell>
          <cell r="H290">
            <v>0</v>
          </cell>
          <cell r="I290">
            <v>28.600000000000136</v>
          </cell>
          <cell r="J290">
            <v>2</v>
          </cell>
          <cell r="K290">
            <v>0.2860000000000002</v>
          </cell>
          <cell r="L290">
            <v>0</v>
          </cell>
          <cell r="M290">
            <v>0.2860000000000002</v>
          </cell>
          <cell r="N290">
            <v>0</v>
          </cell>
        </row>
        <row r="291">
          <cell r="A291">
            <v>0.2870000000000002</v>
          </cell>
          <cell r="B291">
            <v>1</v>
          </cell>
          <cell r="C291">
            <v>0.2870000000000002</v>
          </cell>
          <cell r="D291">
            <v>1</v>
          </cell>
          <cell r="E291">
            <v>0.2870000000000002</v>
          </cell>
          <cell r="F291">
            <v>1</v>
          </cell>
          <cell r="G291">
            <v>0.2870000000000002</v>
          </cell>
          <cell r="H291">
            <v>0</v>
          </cell>
          <cell r="I291">
            <v>28.700000000000138</v>
          </cell>
          <cell r="J291">
            <v>2</v>
          </cell>
          <cell r="K291">
            <v>0.2870000000000002</v>
          </cell>
          <cell r="L291">
            <v>0</v>
          </cell>
          <cell r="M291">
            <v>0.2870000000000002</v>
          </cell>
          <cell r="N291">
            <v>0</v>
          </cell>
        </row>
        <row r="292">
          <cell r="A292">
            <v>0.2880000000000002</v>
          </cell>
          <cell r="B292">
            <v>1</v>
          </cell>
          <cell r="C292">
            <v>0.2880000000000002</v>
          </cell>
          <cell r="D292">
            <v>1</v>
          </cell>
          <cell r="E292">
            <v>0.2880000000000002</v>
          </cell>
          <cell r="F292">
            <v>1</v>
          </cell>
          <cell r="G292">
            <v>0.2880000000000002</v>
          </cell>
          <cell r="H292">
            <v>0</v>
          </cell>
          <cell r="I292">
            <v>28.800000000000139</v>
          </cell>
          <cell r="J292">
            <v>2</v>
          </cell>
          <cell r="K292">
            <v>0.2880000000000002</v>
          </cell>
          <cell r="L292">
            <v>0</v>
          </cell>
          <cell r="M292">
            <v>0.2880000000000002</v>
          </cell>
          <cell r="N292">
            <v>0</v>
          </cell>
        </row>
        <row r="293">
          <cell r="A293">
            <v>0.2890000000000002</v>
          </cell>
          <cell r="B293">
            <v>1</v>
          </cell>
          <cell r="C293">
            <v>0.2890000000000002</v>
          </cell>
          <cell r="D293">
            <v>1</v>
          </cell>
          <cell r="E293">
            <v>0.2890000000000002</v>
          </cell>
          <cell r="F293">
            <v>1</v>
          </cell>
          <cell r="G293">
            <v>0.2890000000000002</v>
          </cell>
          <cell r="H293">
            <v>0</v>
          </cell>
          <cell r="I293">
            <v>28.900000000000141</v>
          </cell>
          <cell r="J293">
            <v>2</v>
          </cell>
          <cell r="K293">
            <v>0.2890000000000002</v>
          </cell>
          <cell r="L293">
            <v>0</v>
          </cell>
          <cell r="M293">
            <v>0.2890000000000002</v>
          </cell>
          <cell r="N293">
            <v>0</v>
          </cell>
        </row>
        <row r="294">
          <cell r="A294">
            <v>0.2900000000000002</v>
          </cell>
          <cell r="B294">
            <v>1</v>
          </cell>
          <cell r="C294">
            <v>0.2900000000000002</v>
          </cell>
          <cell r="D294">
            <v>1</v>
          </cell>
          <cell r="E294">
            <v>0.2900000000000002</v>
          </cell>
          <cell r="F294">
            <v>1</v>
          </cell>
          <cell r="G294">
            <v>0.2900000000000002</v>
          </cell>
          <cell r="H294">
            <v>0</v>
          </cell>
          <cell r="I294">
            <v>29.000000000000142</v>
          </cell>
          <cell r="J294">
            <v>2</v>
          </cell>
          <cell r="K294">
            <v>0.2900000000000002</v>
          </cell>
          <cell r="L294">
            <v>0</v>
          </cell>
          <cell r="M294">
            <v>0.2900000000000002</v>
          </cell>
          <cell r="N294">
            <v>0</v>
          </cell>
        </row>
        <row r="295">
          <cell r="A295">
            <v>0.2910000000000002</v>
          </cell>
          <cell r="B295">
            <v>1</v>
          </cell>
          <cell r="C295">
            <v>0.2910000000000002</v>
          </cell>
          <cell r="D295">
            <v>1</v>
          </cell>
          <cell r="E295">
            <v>0.2910000000000002</v>
          </cell>
          <cell r="F295">
            <v>1</v>
          </cell>
          <cell r="G295">
            <v>0.2910000000000002</v>
          </cell>
          <cell r="H295">
            <v>0</v>
          </cell>
          <cell r="I295">
            <v>29.100000000000144</v>
          </cell>
          <cell r="J295">
            <v>2</v>
          </cell>
          <cell r="K295">
            <v>0.2910000000000002</v>
          </cell>
          <cell r="L295">
            <v>0</v>
          </cell>
          <cell r="M295">
            <v>0.2910000000000002</v>
          </cell>
          <cell r="N295">
            <v>0</v>
          </cell>
        </row>
        <row r="296">
          <cell r="A296">
            <v>0.2920000000000002</v>
          </cell>
          <cell r="B296">
            <v>1</v>
          </cell>
          <cell r="C296">
            <v>0.2920000000000002</v>
          </cell>
          <cell r="D296">
            <v>1</v>
          </cell>
          <cell r="E296">
            <v>0.2920000000000002</v>
          </cell>
          <cell r="F296">
            <v>1</v>
          </cell>
          <cell r="G296">
            <v>0.2920000000000002</v>
          </cell>
          <cell r="H296">
            <v>0</v>
          </cell>
          <cell r="I296">
            <v>29.200000000000145</v>
          </cell>
          <cell r="J296">
            <v>2</v>
          </cell>
          <cell r="K296">
            <v>0.2920000000000002</v>
          </cell>
          <cell r="L296">
            <v>0</v>
          </cell>
          <cell r="M296">
            <v>0.2920000000000002</v>
          </cell>
          <cell r="N296">
            <v>0</v>
          </cell>
        </row>
        <row r="297">
          <cell r="A297">
            <v>0.2930000000000002</v>
          </cell>
          <cell r="B297">
            <v>1</v>
          </cell>
          <cell r="C297">
            <v>0.2930000000000002</v>
          </cell>
          <cell r="D297">
            <v>1</v>
          </cell>
          <cell r="E297">
            <v>0.2930000000000002</v>
          </cell>
          <cell r="F297">
            <v>1</v>
          </cell>
          <cell r="G297">
            <v>0.2930000000000002</v>
          </cell>
          <cell r="H297">
            <v>0</v>
          </cell>
          <cell r="I297">
            <v>29.300000000000146</v>
          </cell>
          <cell r="J297">
            <v>2</v>
          </cell>
          <cell r="K297">
            <v>0.2930000000000002</v>
          </cell>
          <cell r="L297">
            <v>0</v>
          </cell>
          <cell r="M297">
            <v>0.2930000000000002</v>
          </cell>
          <cell r="N297">
            <v>0</v>
          </cell>
        </row>
        <row r="298">
          <cell r="A298">
            <v>0.29400000000000021</v>
          </cell>
          <cell r="B298">
            <v>1</v>
          </cell>
          <cell r="C298">
            <v>0.29400000000000021</v>
          </cell>
          <cell r="D298">
            <v>1</v>
          </cell>
          <cell r="E298">
            <v>0.29400000000000021</v>
          </cell>
          <cell r="F298">
            <v>1</v>
          </cell>
          <cell r="G298">
            <v>0.29400000000000021</v>
          </cell>
          <cell r="H298">
            <v>0</v>
          </cell>
          <cell r="I298">
            <v>29.400000000000148</v>
          </cell>
          <cell r="J298">
            <v>2</v>
          </cell>
          <cell r="K298">
            <v>0.29400000000000021</v>
          </cell>
          <cell r="L298">
            <v>0</v>
          </cell>
          <cell r="M298">
            <v>0.29400000000000021</v>
          </cell>
          <cell r="N298">
            <v>0</v>
          </cell>
        </row>
        <row r="299">
          <cell r="A299">
            <v>0.29500000000000021</v>
          </cell>
          <cell r="B299">
            <v>1</v>
          </cell>
          <cell r="C299">
            <v>0.29500000000000021</v>
          </cell>
          <cell r="D299">
            <v>1</v>
          </cell>
          <cell r="E299">
            <v>0.29500000000000021</v>
          </cell>
          <cell r="F299">
            <v>1</v>
          </cell>
          <cell r="G299">
            <v>0.29500000000000021</v>
          </cell>
          <cell r="H299">
            <v>0</v>
          </cell>
          <cell r="I299">
            <v>29.500000000000149</v>
          </cell>
          <cell r="J299">
            <v>2</v>
          </cell>
          <cell r="K299">
            <v>0.29500000000000021</v>
          </cell>
          <cell r="L299">
            <v>0</v>
          </cell>
          <cell r="M299">
            <v>0.29500000000000021</v>
          </cell>
          <cell r="N299">
            <v>0</v>
          </cell>
        </row>
        <row r="300">
          <cell r="A300">
            <v>0.29600000000000021</v>
          </cell>
          <cell r="B300">
            <v>1</v>
          </cell>
          <cell r="C300">
            <v>0.29600000000000021</v>
          </cell>
          <cell r="D300">
            <v>1</v>
          </cell>
          <cell r="E300">
            <v>0.29600000000000021</v>
          </cell>
          <cell r="F300">
            <v>1</v>
          </cell>
          <cell r="G300">
            <v>0.29600000000000021</v>
          </cell>
          <cell r="H300">
            <v>0</v>
          </cell>
          <cell r="I300">
            <v>29.600000000000151</v>
          </cell>
          <cell r="J300">
            <v>2</v>
          </cell>
          <cell r="K300">
            <v>0.29600000000000021</v>
          </cell>
          <cell r="L300">
            <v>0</v>
          </cell>
          <cell r="M300">
            <v>0.29600000000000021</v>
          </cell>
          <cell r="N300">
            <v>0</v>
          </cell>
        </row>
        <row r="301">
          <cell r="A301">
            <v>0.29700000000000021</v>
          </cell>
          <cell r="B301">
            <v>1</v>
          </cell>
          <cell r="C301">
            <v>0.29700000000000021</v>
          </cell>
          <cell r="D301">
            <v>1</v>
          </cell>
          <cell r="E301">
            <v>0.29700000000000021</v>
          </cell>
          <cell r="F301">
            <v>1</v>
          </cell>
          <cell r="G301">
            <v>0.29700000000000021</v>
          </cell>
          <cell r="H301">
            <v>0</v>
          </cell>
          <cell r="I301">
            <v>29.700000000000152</v>
          </cell>
          <cell r="J301">
            <v>2</v>
          </cell>
          <cell r="K301">
            <v>0.29700000000000021</v>
          </cell>
          <cell r="L301">
            <v>0</v>
          </cell>
          <cell r="M301">
            <v>0.29700000000000021</v>
          </cell>
          <cell r="N301">
            <v>0</v>
          </cell>
        </row>
        <row r="302">
          <cell r="A302">
            <v>0.29800000000000021</v>
          </cell>
          <cell r="B302">
            <v>1</v>
          </cell>
          <cell r="C302">
            <v>0.29800000000000021</v>
          </cell>
          <cell r="D302">
            <v>1</v>
          </cell>
          <cell r="E302">
            <v>0.29800000000000021</v>
          </cell>
          <cell r="F302">
            <v>1</v>
          </cell>
          <cell r="G302">
            <v>0.29800000000000021</v>
          </cell>
          <cell r="H302">
            <v>0</v>
          </cell>
          <cell r="I302">
            <v>29.800000000000153</v>
          </cell>
          <cell r="J302">
            <v>2</v>
          </cell>
          <cell r="K302">
            <v>0.29800000000000021</v>
          </cell>
          <cell r="L302">
            <v>0</v>
          </cell>
          <cell r="M302">
            <v>0.29800000000000021</v>
          </cell>
          <cell r="N302">
            <v>0</v>
          </cell>
        </row>
        <row r="303">
          <cell r="A303">
            <v>0.29900000000000021</v>
          </cell>
          <cell r="B303">
            <v>1</v>
          </cell>
          <cell r="C303">
            <v>0.29900000000000021</v>
          </cell>
          <cell r="D303">
            <v>1</v>
          </cell>
          <cell r="E303">
            <v>0.29900000000000021</v>
          </cell>
          <cell r="F303">
            <v>1</v>
          </cell>
          <cell r="G303">
            <v>0.29900000000000021</v>
          </cell>
          <cell r="H303">
            <v>0</v>
          </cell>
          <cell r="I303">
            <v>29.900000000000155</v>
          </cell>
          <cell r="J303">
            <v>2</v>
          </cell>
          <cell r="K303">
            <v>0.29900000000000021</v>
          </cell>
          <cell r="L303">
            <v>0</v>
          </cell>
          <cell r="M303">
            <v>0.29900000000000021</v>
          </cell>
          <cell r="N303">
            <v>0</v>
          </cell>
        </row>
        <row r="304">
          <cell r="A304">
            <v>0.30000000000000021</v>
          </cell>
          <cell r="B304">
            <v>1</v>
          </cell>
          <cell r="C304">
            <v>0.30000000000000021</v>
          </cell>
          <cell r="D304">
            <v>1</v>
          </cell>
          <cell r="E304">
            <v>0.30000000000000021</v>
          </cell>
          <cell r="F304">
            <v>1</v>
          </cell>
          <cell r="G304">
            <v>0.30000000000000021</v>
          </cell>
          <cell r="H304">
            <v>0</v>
          </cell>
          <cell r="I304">
            <v>30.000000000000156</v>
          </cell>
          <cell r="J304">
            <v>2</v>
          </cell>
          <cell r="K304">
            <v>0.30000000000000021</v>
          </cell>
          <cell r="L304">
            <v>0</v>
          </cell>
          <cell r="M304">
            <v>0.30000000000000021</v>
          </cell>
          <cell r="N304">
            <v>0</v>
          </cell>
        </row>
        <row r="305">
          <cell r="A305">
            <v>0.30100000000000021</v>
          </cell>
          <cell r="B305">
            <v>1</v>
          </cell>
          <cell r="C305">
            <v>0.30100000000000021</v>
          </cell>
          <cell r="D305">
            <v>1</v>
          </cell>
          <cell r="E305">
            <v>0.30100000000000021</v>
          </cell>
          <cell r="F305">
            <v>1</v>
          </cell>
          <cell r="G305">
            <v>0.30100000000000021</v>
          </cell>
          <cell r="H305">
            <v>0</v>
          </cell>
          <cell r="I305">
            <v>30.100000000000158</v>
          </cell>
          <cell r="J305">
            <v>2</v>
          </cell>
          <cell r="K305">
            <v>0.30100000000000021</v>
          </cell>
          <cell r="L305">
            <v>0</v>
          </cell>
          <cell r="M305">
            <v>0.30100000000000021</v>
          </cell>
          <cell r="N305">
            <v>0</v>
          </cell>
        </row>
        <row r="306">
          <cell r="A306">
            <v>0.30200000000000021</v>
          </cell>
          <cell r="B306">
            <v>1</v>
          </cell>
          <cell r="C306">
            <v>0.30200000000000021</v>
          </cell>
          <cell r="D306">
            <v>1</v>
          </cell>
          <cell r="E306">
            <v>0.30200000000000021</v>
          </cell>
          <cell r="F306">
            <v>1</v>
          </cell>
          <cell r="G306">
            <v>0.30200000000000021</v>
          </cell>
          <cell r="H306">
            <v>0</v>
          </cell>
          <cell r="I306">
            <v>30.200000000000159</v>
          </cell>
          <cell r="J306">
            <v>2</v>
          </cell>
          <cell r="K306">
            <v>0.30200000000000021</v>
          </cell>
          <cell r="L306">
            <v>0</v>
          </cell>
          <cell r="M306">
            <v>0.30200000000000021</v>
          </cell>
          <cell r="N306">
            <v>0</v>
          </cell>
        </row>
        <row r="307">
          <cell r="A307">
            <v>0.30300000000000021</v>
          </cell>
          <cell r="B307">
            <v>1</v>
          </cell>
          <cell r="C307">
            <v>0.30300000000000021</v>
          </cell>
          <cell r="D307">
            <v>1</v>
          </cell>
          <cell r="E307">
            <v>0.30300000000000021</v>
          </cell>
          <cell r="F307">
            <v>1</v>
          </cell>
          <cell r="G307">
            <v>0.30300000000000021</v>
          </cell>
          <cell r="H307">
            <v>0</v>
          </cell>
          <cell r="I307">
            <v>30.300000000000161</v>
          </cell>
          <cell r="J307">
            <v>2</v>
          </cell>
          <cell r="K307">
            <v>0.30300000000000021</v>
          </cell>
          <cell r="L307">
            <v>0</v>
          </cell>
          <cell r="M307">
            <v>0.30300000000000021</v>
          </cell>
          <cell r="N307">
            <v>0</v>
          </cell>
        </row>
        <row r="308">
          <cell r="A308">
            <v>0.30400000000000021</v>
          </cell>
          <cell r="B308">
            <v>1</v>
          </cell>
          <cell r="C308">
            <v>0.30400000000000021</v>
          </cell>
          <cell r="D308">
            <v>1</v>
          </cell>
          <cell r="E308">
            <v>0.30400000000000021</v>
          </cell>
          <cell r="F308">
            <v>1</v>
          </cell>
          <cell r="G308">
            <v>0.30400000000000021</v>
          </cell>
          <cell r="H308">
            <v>0</v>
          </cell>
          <cell r="I308">
            <v>30.400000000000162</v>
          </cell>
          <cell r="J308">
            <v>2</v>
          </cell>
          <cell r="K308">
            <v>0.30400000000000021</v>
          </cell>
          <cell r="L308">
            <v>0</v>
          </cell>
          <cell r="M308">
            <v>0.30400000000000021</v>
          </cell>
          <cell r="N308">
            <v>0</v>
          </cell>
        </row>
        <row r="309">
          <cell r="A309">
            <v>0.30500000000000022</v>
          </cell>
          <cell r="B309">
            <v>1</v>
          </cell>
          <cell r="C309">
            <v>0.30500000000000022</v>
          </cell>
          <cell r="D309">
            <v>1</v>
          </cell>
          <cell r="E309">
            <v>0.30500000000000022</v>
          </cell>
          <cell r="F309">
            <v>1</v>
          </cell>
          <cell r="G309">
            <v>0.30500000000000022</v>
          </cell>
          <cell r="H309">
            <v>0</v>
          </cell>
          <cell r="I309">
            <v>30.500000000000163</v>
          </cell>
          <cell r="J309">
            <v>2</v>
          </cell>
          <cell r="K309">
            <v>0.30500000000000022</v>
          </cell>
          <cell r="L309">
            <v>0</v>
          </cell>
          <cell r="M309">
            <v>0.30500000000000022</v>
          </cell>
          <cell r="N309">
            <v>0</v>
          </cell>
        </row>
        <row r="310">
          <cell r="A310">
            <v>0.30600000000000022</v>
          </cell>
          <cell r="B310">
            <v>1</v>
          </cell>
          <cell r="C310">
            <v>0.30600000000000022</v>
          </cell>
          <cell r="D310">
            <v>1</v>
          </cell>
          <cell r="E310">
            <v>0.30600000000000022</v>
          </cell>
          <cell r="F310">
            <v>1</v>
          </cell>
          <cell r="G310">
            <v>0.30600000000000022</v>
          </cell>
          <cell r="H310">
            <v>0</v>
          </cell>
          <cell r="I310">
            <v>30.600000000000165</v>
          </cell>
          <cell r="J310">
            <v>2</v>
          </cell>
          <cell r="K310">
            <v>0.30600000000000022</v>
          </cell>
          <cell r="L310">
            <v>0</v>
          </cell>
          <cell r="M310">
            <v>0.30600000000000022</v>
          </cell>
          <cell r="N310">
            <v>0</v>
          </cell>
        </row>
        <row r="311">
          <cell r="A311">
            <v>0.30700000000000022</v>
          </cell>
          <cell r="B311">
            <v>1</v>
          </cell>
          <cell r="C311">
            <v>0.30700000000000022</v>
          </cell>
          <cell r="D311">
            <v>1</v>
          </cell>
          <cell r="E311">
            <v>0.30700000000000022</v>
          </cell>
          <cell r="F311">
            <v>1</v>
          </cell>
          <cell r="G311">
            <v>0.30700000000000022</v>
          </cell>
          <cell r="H311">
            <v>0</v>
          </cell>
          <cell r="I311">
            <v>30.700000000000166</v>
          </cell>
          <cell r="J311">
            <v>2</v>
          </cell>
          <cell r="K311">
            <v>0.30700000000000022</v>
          </cell>
          <cell r="L311">
            <v>0</v>
          </cell>
          <cell r="M311">
            <v>0.30700000000000022</v>
          </cell>
          <cell r="N311">
            <v>0</v>
          </cell>
        </row>
        <row r="312">
          <cell r="A312">
            <v>0.30800000000000022</v>
          </cell>
          <cell r="B312">
            <v>1</v>
          </cell>
          <cell r="C312">
            <v>0.30800000000000022</v>
          </cell>
          <cell r="D312">
            <v>1</v>
          </cell>
          <cell r="E312">
            <v>0.30800000000000022</v>
          </cell>
          <cell r="F312">
            <v>1</v>
          </cell>
          <cell r="G312">
            <v>0.30800000000000022</v>
          </cell>
          <cell r="H312">
            <v>0</v>
          </cell>
          <cell r="I312">
            <v>30.800000000000168</v>
          </cell>
          <cell r="J312">
            <v>2</v>
          </cell>
          <cell r="K312">
            <v>0.30800000000000022</v>
          </cell>
          <cell r="L312">
            <v>0</v>
          </cell>
          <cell r="M312">
            <v>0.30800000000000022</v>
          </cell>
          <cell r="N312">
            <v>0</v>
          </cell>
        </row>
        <row r="313">
          <cell r="A313">
            <v>0.30900000000000022</v>
          </cell>
          <cell r="B313">
            <v>1</v>
          </cell>
          <cell r="C313">
            <v>0.30900000000000022</v>
          </cell>
          <cell r="D313">
            <v>1</v>
          </cell>
          <cell r="E313">
            <v>0.30900000000000022</v>
          </cell>
          <cell r="F313">
            <v>1</v>
          </cell>
          <cell r="G313">
            <v>0.30900000000000022</v>
          </cell>
          <cell r="H313">
            <v>0</v>
          </cell>
          <cell r="I313">
            <v>30.900000000000169</v>
          </cell>
          <cell r="J313">
            <v>2</v>
          </cell>
          <cell r="K313">
            <v>0.30900000000000022</v>
          </cell>
          <cell r="L313">
            <v>0</v>
          </cell>
          <cell r="M313">
            <v>0.30900000000000022</v>
          </cell>
          <cell r="N313">
            <v>0</v>
          </cell>
        </row>
        <row r="314">
          <cell r="A314">
            <v>0.31000000000000022</v>
          </cell>
          <cell r="B314">
            <v>1</v>
          </cell>
          <cell r="C314">
            <v>0.31000000000000022</v>
          </cell>
          <cell r="D314">
            <v>1</v>
          </cell>
          <cell r="E314">
            <v>0.31000000000000022</v>
          </cell>
          <cell r="F314">
            <v>1</v>
          </cell>
          <cell r="G314">
            <v>0.31000000000000022</v>
          </cell>
          <cell r="H314">
            <v>0</v>
          </cell>
          <cell r="I314">
            <v>31.000000000000171</v>
          </cell>
          <cell r="J314">
            <v>2</v>
          </cell>
          <cell r="K314">
            <v>0.31000000000000022</v>
          </cell>
          <cell r="L314">
            <v>0</v>
          </cell>
          <cell r="M314">
            <v>0.31000000000000022</v>
          </cell>
          <cell r="N314">
            <v>0</v>
          </cell>
        </row>
        <row r="315">
          <cell r="A315">
            <v>0.31100000000000022</v>
          </cell>
          <cell r="B315">
            <v>1</v>
          </cell>
          <cell r="C315">
            <v>0.31100000000000022</v>
          </cell>
          <cell r="D315">
            <v>1</v>
          </cell>
          <cell r="E315">
            <v>0.31100000000000022</v>
          </cell>
          <cell r="F315">
            <v>1</v>
          </cell>
          <cell r="G315">
            <v>0.31100000000000022</v>
          </cell>
          <cell r="H315">
            <v>0</v>
          </cell>
          <cell r="I315">
            <v>31.100000000000172</v>
          </cell>
          <cell r="J315">
            <v>2</v>
          </cell>
          <cell r="K315">
            <v>0.31100000000000022</v>
          </cell>
          <cell r="L315">
            <v>0</v>
          </cell>
          <cell r="M315">
            <v>0.31100000000000022</v>
          </cell>
          <cell r="N315">
            <v>0</v>
          </cell>
        </row>
        <row r="316">
          <cell r="A316">
            <v>0.31200000000000022</v>
          </cell>
          <cell r="B316">
            <v>1</v>
          </cell>
          <cell r="C316">
            <v>0.31200000000000022</v>
          </cell>
          <cell r="D316">
            <v>1</v>
          </cell>
          <cell r="E316">
            <v>0.31200000000000022</v>
          </cell>
          <cell r="F316">
            <v>1</v>
          </cell>
          <cell r="G316">
            <v>0.31200000000000022</v>
          </cell>
          <cell r="H316">
            <v>0</v>
          </cell>
          <cell r="I316">
            <v>31.200000000000173</v>
          </cell>
          <cell r="J316">
            <v>2</v>
          </cell>
          <cell r="K316">
            <v>0.31200000000000022</v>
          </cell>
          <cell r="L316">
            <v>0</v>
          </cell>
          <cell r="M316">
            <v>0.31200000000000022</v>
          </cell>
          <cell r="N316">
            <v>0</v>
          </cell>
        </row>
        <row r="317">
          <cell r="A317">
            <v>0.31300000000000022</v>
          </cell>
          <cell r="B317">
            <v>1</v>
          </cell>
          <cell r="C317">
            <v>0.31300000000000022</v>
          </cell>
          <cell r="D317">
            <v>1</v>
          </cell>
          <cell r="E317">
            <v>0.31300000000000022</v>
          </cell>
          <cell r="F317">
            <v>1</v>
          </cell>
          <cell r="G317">
            <v>0.31300000000000022</v>
          </cell>
          <cell r="H317">
            <v>0</v>
          </cell>
          <cell r="I317">
            <v>31.300000000000175</v>
          </cell>
          <cell r="J317">
            <v>2</v>
          </cell>
          <cell r="K317">
            <v>0.31300000000000022</v>
          </cell>
          <cell r="L317">
            <v>0</v>
          </cell>
          <cell r="M317">
            <v>0.31300000000000022</v>
          </cell>
          <cell r="N317">
            <v>0</v>
          </cell>
        </row>
        <row r="318">
          <cell r="A318">
            <v>0.31400000000000022</v>
          </cell>
          <cell r="B318">
            <v>1</v>
          </cell>
          <cell r="C318">
            <v>0.31400000000000022</v>
          </cell>
          <cell r="D318">
            <v>1</v>
          </cell>
          <cell r="E318">
            <v>0.31400000000000022</v>
          </cell>
          <cell r="F318">
            <v>1</v>
          </cell>
          <cell r="G318">
            <v>0.31400000000000022</v>
          </cell>
          <cell r="H318">
            <v>0</v>
          </cell>
          <cell r="I318">
            <v>31.400000000000176</v>
          </cell>
          <cell r="J318">
            <v>2</v>
          </cell>
          <cell r="K318">
            <v>0.31400000000000022</v>
          </cell>
          <cell r="L318">
            <v>0</v>
          </cell>
          <cell r="M318">
            <v>0.31400000000000022</v>
          </cell>
          <cell r="N318">
            <v>0</v>
          </cell>
        </row>
        <row r="319">
          <cell r="A319">
            <v>0.31500000000000022</v>
          </cell>
          <cell r="B319">
            <v>1</v>
          </cell>
          <cell r="C319">
            <v>0.31500000000000022</v>
          </cell>
          <cell r="D319">
            <v>1</v>
          </cell>
          <cell r="E319">
            <v>0.31500000000000022</v>
          </cell>
          <cell r="F319">
            <v>1</v>
          </cell>
          <cell r="G319">
            <v>0.31500000000000022</v>
          </cell>
          <cell r="H319">
            <v>0</v>
          </cell>
          <cell r="I319">
            <v>31.500000000000178</v>
          </cell>
          <cell r="J319">
            <v>2</v>
          </cell>
          <cell r="K319">
            <v>0.31500000000000022</v>
          </cell>
          <cell r="L319">
            <v>0</v>
          </cell>
          <cell r="M319">
            <v>0.31500000000000022</v>
          </cell>
          <cell r="N319">
            <v>0</v>
          </cell>
        </row>
        <row r="320">
          <cell r="A320">
            <v>0.31600000000000023</v>
          </cell>
          <cell r="B320">
            <v>1</v>
          </cell>
          <cell r="C320">
            <v>0.31600000000000023</v>
          </cell>
          <cell r="D320">
            <v>1</v>
          </cell>
          <cell r="E320">
            <v>0.31600000000000023</v>
          </cell>
          <cell r="F320">
            <v>1</v>
          </cell>
          <cell r="G320">
            <v>0.31600000000000023</v>
          </cell>
          <cell r="H320">
            <v>0</v>
          </cell>
          <cell r="I320">
            <v>31.600000000000179</v>
          </cell>
          <cell r="J320">
            <v>2</v>
          </cell>
          <cell r="K320">
            <v>0.31600000000000023</v>
          </cell>
          <cell r="L320">
            <v>0</v>
          </cell>
          <cell r="M320">
            <v>0.31600000000000023</v>
          </cell>
          <cell r="N320">
            <v>0</v>
          </cell>
        </row>
        <row r="321">
          <cell r="A321">
            <v>0.31700000000000023</v>
          </cell>
          <cell r="B321">
            <v>1</v>
          </cell>
          <cell r="C321">
            <v>0.31700000000000023</v>
          </cell>
          <cell r="D321">
            <v>1</v>
          </cell>
          <cell r="E321">
            <v>0.31700000000000023</v>
          </cell>
          <cell r="F321">
            <v>1</v>
          </cell>
          <cell r="G321">
            <v>0.31700000000000023</v>
          </cell>
          <cell r="H321">
            <v>0</v>
          </cell>
          <cell r="I321">
            <v>31.70000000000018</v>
          </cell>
          <cell r="J321">
            <v>2</v>
          </cell>
          <cell r="K321">
            <v>0.31700000000000023</v>
          </cell>
          <cell r="L321">
            <v>0</v>
          </cell>
          <cell r="M321">
            <v>0.31700000000000023</v>
          </cell>
          <cell r="N321">
            <v>0</v>
          </cell>
        </row>
        <row r="322">
          <cell r="A322">
            <v>0.31800000000000023</v>
          </cell>
          <cell r="B322">
            <v>1</v>
          </cell>
          <cell r="C322">
            <v>0.31800000000000023</v>
          </cell>
          <cell r="D322">
            <v>1</v>
          </cell>
          <cell r="E322">
            <v>0.31800000000000023</v>
          </cell>
          <cell r="F322">
            <v>1</v>
          </cell>
          <cell r="G322">
            <v>0.31800000000000023</v>
          </cell>
          <cell r="H322">
            <v>0</v>
          </cell>
          <cell r="I322">
            <v>31.800000000000182</v>
          </cell>
          <cell r="J322">
            <v>2</v>
          </cell>
          <cell r="K322">
            <v>0.31800000000000023</v>
          </cell>
          <cell r="L322">
            <v>0</v>
          </cell>
          <cell r="M322">
            <v>0.31800000000000023</v>
          </cell>
          <cell r="N322">
            <v>0</v>
          </cell>
        </row>
        <row r="323">
          <cell r="A323">
            <v>0.31900000000000023</v>
          </cell>
          <cell r="B323">
            <v>1</v>
          </cell>
          <cell r="C323">
            <v>0.31900000000000023</v>
          </cell>
          <cell r="D323">
            <v>1</v>
          </cell>
          <cell r="E323">
            <v>0.31900000000000023</v>
          </cell>
          <cell r="F323">
            <v>1</v>
          </cell>
          <cell r="G323">
            <v>0.31900000000000023</v>
          </cell>
          <cell r="H323">
            <v>0</v>
          </cell>
          <cell r="I323">
            <v>31.900000000000183</v>
          </cell>
          <cell r="J323">
            <v>2</v>
          </cell>
          <cell r="K323">
            <v>0.31900000000000023</v>
          </cell>
          <cell r="L323">
            <v>0</v>
          </cell>
          <cell r="M323">
            <v>0.31900000000000023</v>
          </cell>
          <cell r="N323">
            <v>0</v>
          </cell>
        </row>
        <row r="324">
          <cell r="A324">
            <v>0.32000000000000023</v>
          </cell>
          <cell r="B324">
            <v>1</v>
          </cell>
          <cell r="C324">
            <v>0.32000000000000023</v>
          </cell>
          <cell r="D324">
            <v>1</v>
          </cell>
          <cell r="E324">
            <v>0.32000000000000023</v>
          </cell>
          <cell r="F324">
            <v>1</v>
          </cell>
          <cell r="G324">
            <v>0.32000000000000023</v>
          </cell>
          <cell r="H324">
            <v>0</v>
          </cell>
          <cell r="I324">
            <v>32.000000000000185</v>
          </cell>
          <cell r="J324">
            <v>2</v>
          </cell>
          <cell r="K324">
            <v>0.32000000000000023</v>
          </cell>
          <cell r="L324">
            <v>0</v>
          </cell>
          <cell r="M324">
            <v>0.32000000000000023</v>
          </cell>
          <cell r="N324">
            <v>0</v>
          </cell>
        </row>
        <row r="325">
          <cell r="A325">
            <v>0.32100000000000023</v>
          </cell>
          <cell r="B325">
            <v>1</v>
          </cell>
          <cell r="C325">
            <v>0.32100000000000023</v>
          </cell>
          <cell r="D325">
            <v>1</v>
          </cell>
          <cell r="E325">
            <v>0.32100000000000023</v>
          </cell>
          <cell r="F325">
            <v>1</v>
          </cell>
          <cell r="G325">
            <v>0.32100000000000023</v>
          </cell>
          <cell r="H325">
            <v>0</v>
          </cell>
          <cell r="I325">
            <v>32.100000000000186</v>
          </cell>
          <cell r="J325">
            <v>2</v>
          </cell>
          <cell r="K325">
            <v>0.32100000000000023</v>
          </cell>
          <cell r="L325">
            <v>0</v>
          </cell>
          <cell r="M325">
            <v>0.32100000000000023</v>
          </cell>
          <cell r="N325">
            <v>0</v>
          </cell>
        </row>
        <row r="326">
          <cell r="A326">
            <v>0.32200000000000023</v>
          </cell>
          <cell r="B326">
            <v>1</v>
          </cell>
          <cell r="C326">
            <v>0.32200000000000023</v>
          </cell>
          <cell r="D326">
            <v>1</v>
          </cell>
          <cell r="E326">
            <v>0.32200000000000023</v>
          </cell>
          <cell r="F326">
            <v>1</v>
          </cell>
          <cell r="G326">
            <v>0.32200000000000023</v>
          </cell>
          <cell r="H326">
            <v>0</v>
          </cell>
          <cell r="I326">
            <v>32.200000000000188</v>
          </cell>
          <cell r="J326">
            <v>2</v>
          </cell>
          <cell r="K326">
            <v>0.32200000000000023</v>
          </cell>
          <cell r="L326">
            <v>0</v>
          </cell>
          <cell r="M326">
            <v>0.32200000000000023</v>
          </cell>
          <cell r="N326">
            <v>0</v>
          </cell>
        </row>
        <row r="327">
          <cell r="A327">
            <v>0.32300000000000023</v>
          </cell>
          <cell r="B327">
            <v>1</v>
          </cell>
          <cell r="C327">
            <v>0.32300000000000023</v>
          </cell>
          <cell r="D327">
            <v>1</v>
          </cell>
          <cell r="E327">
            <v>0.32300000000000023</v>
          </cell>
          <cell r="F327">
            <v>1</v>
          </cell>
          <cell r="G327">
            <v>0.32300000000000023</v>
          </cell>
          <cell r="H327">
            <v>0</v>
          </cell>
          <cell r="I327">
            <v>32.300000000000189</v>
          </cell>
          <cell r="J327">
            <v>2</v>
          </cell>
          <cell r="K327">
            <v>0.32300000000000023</v>
          </cell>
          <cell r="L327">
            <v>0</v>
          </cell>
          <cell r="M327">
            <v>0.32300000000000023</v>
          </cell>
          <cell r="N327">
            <v>0</v>
          </cell>
        </row>
        <row r="328">
          <cell r="A328">
            <v>0.32400000000000023</v>
          </cell>
          <cell r="B328">
            <v>1</v>
          </cell>
          <cell r="C328">
            <v>0.32400000000000023</v>
          </cell>
          <cell r="D328">
            <v>1</v>
          </cell>
          <cell r="E328">
            <v>0.32400000000000023</v>
          </cell>
          <cell r="F328">
            <v>1</v>
          </cell>
          <cell r="G328">
            <v>0.32400000000000023</v>
          </cell>
          <cell r="H328">
            <v>0</v>
          </cell>
          <cell r="I328">
            <v>32.40000000000019</v>
          </cell>
          <cell r="J328">
            <v>2</v>
          </cell>
          <cell r="K328">
            <v>0.32400000000000023</v>
          </cell>
          <cell r="L328">
            <v>0</v>
          </cell>
          <cell r="M328">
            <v>0.32400000000000023</v>
          </cell>
          <cell r="N328">
            <v>0</v>
          </cell>
        </row>
        <row r="329">
          <cell r="A329">
            <v>0.32500000000000023</v>
          </cell>
          <cell r="B329">
            <v>1</v>
          </cell>
          <cell r="C329">
            <v>0.32500000000000023</v>
          </cell>
          <cell r="D329">
            <v>1</v>
          </cell>
          <cell r="E329">
            <v>0.32500000000000023</v>
          </cell>
          <cell r="F329">
            <v>1</v>
          </cell>
          <cell r="G329">
            <v>0.32500000000000023</v>
          </cell>
          <cell r="H329">
            <v>0</v>
          </cell>
          <cell r="I329">
            <v>32.500000000000192</v>
          </cell>
          <cell r="J329">
            <v>2</v>
          </cell>
          <cell r="K329">
            <v>0.32500000000000023</v>
          </cell>
          <cell r="L329">
            <v>0</v>
          </cell>
          <cell r="M329">
            <v>0.32500000000000023</v>
          </cell>
          <cell r="N329">
            <v>0</v>
          </cell>
        </row>
        <row r="330">
          <cell r="A330">
            <v>0.32600000000000023</v>
          </cell>
          <cell r="B330">
            <v>1</v>
          </cell>
          <cell r="C330">
            <v>0.32600000000000023</v>
          </cell>
          <cell r="D330">
            <v>1</v>
          </cell>
          <cell r="E330">
            <v>0.32600000000000023</v>
          </cell>
          <cell r="F330">
            <v>1</v>
          </cell>
          <cell r="G330">
            <v>0.32600000000000023</v>
          </cell>
          <cell r="H330">
            <v>0</v>
          </cell>
          <cell r="I330">
            <v>32.600000000000193</v>
          </cell>
          <cell r="J330">
            <v>2</v>
          </cell>
          <cell r="K330">
            <v>0.32600000000000023</v>
          </cell>
          <cell r="L330">
            <v>0</v>
          </cell>
          <cell r="M330">
            <v>0.32600000000000023</v>
          </cell>
          <cell r="N330">
            <v>0</v>
          </cell>
        </row>
        <row r="331">
          <cell r="A331">
            <v>0.32700000000000023</v>
          </cell>
          <cell r="B331">
            <v>1</v>
          </cell>
          <cell r="C331">
            <v>0.32700000000000023</v>
          </cell>
          <cell r="D331">
            <v>1</v>
          </cell>
          <cell r="E331">
            <v>0.32700000000000023</v>
          </cell>
          <cell r="F331">
            <v>1</v>
          </cell>
          <cell r="G331">
            <v>0.32700000000000023</v>
          </cell>
          <cell r="H331">
            <v>0</v>
          </cell>
          <cell r="I331">
            <v>32.700000000000195</v>
          </cell>
          <cell r="J331">
            <v>2</v>
          </cell>
          <cell r="K331">
            <v>0.32700000000000023</v>
          </cell>
          <cell r="L331">
            <v>0</v>
          </cell>
          <cell r="M331">
            <v>0.32700000000000023</v>
          </cell>
          <cell r="N331">
            <v>0</v>
          </cell>
        </row>
        <row r="332">
          <cell r="A332">
            <v>0.32800000000000024</v>
          </cell>
          <cell r="B332">
            <v>1</v>
          </cell>
          <cell r="C332">
            <v>0.32800000000000024</v>
          </cell>
          <cell r="D332">
            <v>1</v>
          </cell>
          <cell r="E332">
            <v>0.32800000000000024</v>
          </cell>
          <cell r="F332">
            <v>1</v>
          </cell>
          <cell r="G332">
            <v>0.32800000000000024</v>
          </cell>
          <cell r="H332">
            <v>0</v>
          </cell>
          <cell r="I332">
            <v>32.800000000000196</v>
          </cell>
          <cell r="J332">
            <v>2</v>
          </cell>
          <cell r="K332">
            <v>0.32800000000000024</v>
          </cell>
          <cell r="L332">
            <v>0</v>
          </cell>
          <cell r="M332">
            <v>0.32800000000000024</v>
          </cell>
          <cell r="N332">
            <v>0</v>
          </cell>
        </row>
        <row r="333">
          <cell r="A333">
            <v>0.32900000000000024</v>
          </cell>
          <cell r="B333">
            <v>1</v>
          </cell>
          <cell r="C333">
            <v>0.32900000000000024</v>
          </cell>
          <cell r="D333">
            <v>1</v>
          </cell>
          <cell r="E333">
            <v>0.32900000000000024</v>
          </cell>
          <cell r="F333">
            <v>1</v>
          </cell>
          <cell r="G333">
            <v>0.32900000000000024</v>
          </cell>
          <cell r="H333">
            <v>0</v>
          </cell>
          <cell r="I333">
            <v>32.900000000000198</v>
          </cell>
          <cell r="J333">
            <v>2</v>
          </cell>
          <cell r="K333">
            <v>0.32900000000000024</v>
          </cell>
          <cell r="L333">
            <v>0</v>
          </cell>
          <cell r="M333">
            <v>0.32900000000000024</v>
          </cell>
          <cell r="N333">
            <v>0</v>
          </cell>
        </row>
        <row r="334">
          <cell r="A334">
            <v>0.33000000000000024</v>
          </cell>
          <cell r="B334">
            <v>1</v>
          </cell>
          <cell r="C334">
            <v>0.33000000000000024</v>
          </cell>
          <cell r="D334">
            <v>1</v>
          </cell>
          <cell r="E334">
            <v>0.33000000000000024</v>
          </cell>
          <cell r="F334">
            <v>1</v>
          </cell>
          <cell r="G334">
            <v>0.33000000000000024</v>
          </cell>
          <cell r="H334">
            <v>0</v>
          </cell>
          <cell r="I334">
            <v>33.000000000000199</v>
          </cell>
          <cell r="J334">
            <v>2</v>
          </cell>
          <cell r="K334">
            <v>0.33000000000000024</v>
          </cell>
          <cell r="L334">
            <v>0</v>
          </cell>
          <cell r="M334">
            <v>0.33000000000000024</v>
          </cell>
          <cell r="N334">
            <v>0</v>
          </cell>
        </row>
        <row r="335">
          <cell r="A335">
            <v>0.33100000000000024</v>
          </cell>
          <cell r="B335">
            <v>1</v>
          </cell>
          <cell r="C335">
            <v>0.33100000000000024</v>
          </cell>
          <cell r="D335">
            <v>1</v>
          </cell>
          <cell r="E335">
            <v>0.33100000000000024</v>
          </cell>
          <cell r="F335">
            <v>1</v>
          </cell>
          <cell r="G335">
            <v>0.33100000000000024</v>
          </cell>
          <cell r="H335">
            <v>0</v>
          </cell>
          <cell r="I335">
            <v>33.1000000000002</v>
          </cell>
          <cell r="J335">
            <v>2</v>
          </cell>
          <cell r="K335">
            <v>0.33100000000000024</v>
          </cell>
          <cell r="L335">
            <v>0</v>
          </cell>
          <cell r="M335">
            <v>0.33100000000000024</v>
          </cell>
          <cell r="N335">
            <v>0</v>
          </cell>
        </row>
        <row r="336">
          <cell r="A336">
            <v>0.33200000000000024</v>
          </cell>
          <cell r="B336">
            <v>1</v>
          </cell>
          <cell r="C336">
            <v>0.33200000000000024</v>
          </cell>
          <cell r="D336">
            <v>1</v>
          </cell>
          <cell r="E336">
            <v>0.33200000000000024</v>
          </cell>
          <cell r="F336">
            <v>1</v>
          </cell>
          <cell r="G336">
            <v>0.33200000000000024</v>
          </cell>
          <cell r="H336">
            <v>0</v>
          </cell>
          <cell r="I336">
            <v>33.200000000000202</v>
          </cell>
          <cell r="J336">
            <v>2</v>
          </cell>
          <cell r="K336">
            <v>0.33200000000000024</v>
          </cell>
          <cell r="L336">
            <v>0</v>
          </cell>
          <cell r="M336">
            <v>0.33200000000000024</v>
          </cell>
          <cell r="N336">
            <v>0</v>
          </cell>
        </row>
        <row r="337">
          <cell r="A337">
            <v>0.33300000000000024</v>
          </cell>
          <cell r="B337">
            <v>1</v>
          </cell>
          <cell r="C337">
            <v>0.33300000000000024</v>
          </cell>
          <cell r="D337">
            <v>1</v>
          </cell>
          <cell r="E337">
            <v>0.33300000000000024</v>
          </cell>
          <cell r="F337">
            <v>1</v>
          </cell>
          <cell r="G337">
            <v>0.33300000000000024</v>
          </cell>
          <cell r="H337">
            <v>0</v>
          </cell>
          <cell r="I337">
            <v>33.300000000000203</v>
          </cell>
          <cell r="J337">
            <v>2</v>
          </cell>
          <cell r="K337">
            <v>0.33300000000000024</v>
          </cell>
          <cell r="L337">
            <v>0</v>
          </cell>
          <cell r="M337">
            <v>0.33300000000000024</v>
          </cell>
          <cell r="N337">
            <v>0</v>
          </cell>
        </row>
        <row r="338">
          <cell r="A338">
            <v>0.33400000000000024</v>
          </cell>
          <cell r="B338">
            <v>1</v>
          </cell>
          <cell r="C338">
            <v>0.33400000000000024</v>
          </cell>
          <cell r="D338">
            <v>1</v>
          </cell>
          <cell r="E338">
            <v>0.33400000000000024</v>
          </cell>
          <cell r="F338">
            <v>1</v>
          </cell>
          <cell r="G338">
            <v>0.33400000000000024</v>
          </cell>
          <cell r="H338">
            <v>0</v>
          </cell>
          <cell r="I338">
            <v>33.400000000000205</v>
          </cell>
          <cell r="J338">
            <v>2</v>
          </cell>
          <cell r="K338">
            <v>0.33400000000000024</v>
          </cell>
          <cell r="L338">
            <v>0</v>
          </cell>
          <cell r="M338">
            <v>0.33400000000000024</v>
          </cell>
          <cell r="N338">
            <v>0</v>
          </cell>
        </row>
        <row r="339">
          <cell r="A339">
            <v>0.33500000000000024</v>
          </cell>
          <cell r="B339">
            <v>1</v>
          </cell>
          <cell r="C339">
            <v>0.33500000000000024</v>
          </cell>
          <cell r="D339">
            <v>1</v>
          </cell>
          <cell r="E339">
            <v>0.33500000000000024</v>
          </cell>
          <cell r="F339">
            <v>1</v>
          </cell>
          <cell r="G339">
            <v>0.33500000000000024</v>
          </cell>
          <cell r="H339">
            <v>0</v>
          </cell>
          <cell r="I339">
            <v>33.500000000000206</v>
          </cell>
          <cell r="J339">
            <v>2</v>
          </cell>
          <cell r="K339">
            <v>0.33500000000000024</v>
          </cell>
          <cell r="L339">
            <v>0</v>
          </cell>
          <cell r="M339">
            <v>0.33500000000000024</v>
          </cell>
          <cell r="N339">
            <v>0</v>
          </cell>
        </row>
        <row r="340">
          <cell r="A340">
            <v>0.33600000000000024</v>
          </cell>
          <cell r="B340">
            <v>1</v>
          </cell>
          <cell r="C340">
            <v>0.33600000000000024</v>
          </cell>
          <cell r="D340">
            <v>1</v>
          </cell>
          <cell r="E340">
            <v>0.33600000000000024</v>
          </cell>
          <cell r="F340">
            <v>1</v>
          </cell>
          <cell r="G340">
            <v>0.33600000000000024</v>
          </cell>
          <cell r="H340">
            <v>0</v>
          </cell>
          <cell r="I340">
            <v>33.600000000000207</v>
          </cell>
          <cell r="J340">
            <v>2</v>
          </cell>
          <cell r="K340">
            <v>0.33600000000000024</v>
          </cell>
          <cell r="L340">
            <v>0</v>
          </cell>
          <cell r="M340">
            <v>0.33600000000000024</v>
          </cell>
          <cell r="N340">
            <v>0</v>
          </cell>
        </row>
        <row r="341">
          <cell r="A341">
            <v>0.33700000000000024</v>
          </cell>
          <cell r="B341">
            <v>1</v>
          </cell>
          <cell r="C341">
            <v>0.33700000000000024</v>
          </cell>
          <cell r="D341">
            <v>1</v>
          </cell>
          <cell r="E341">
            <v>0.33700000000000024</v>
          </cell>
          <cell r="F341">
            <v>1</v>
          </cell>
          <cell r="G341">
            <v>0.33700000000000024</v>
          </cell>
          <cell r="H341">
            <v>0</v>
          </cell>
          <cell r="I341">
            <v>33.700000000000209</v>
          </cell>
          <cell r="J341">
            <v>2</v>
          </cell>
          <cell r="K341">
            <v>0.33700000000000024</v>
          </cell>
          <cell r="L341">
            <v>0</v>
          </cell>
          <cell r="M341">
            <v>0.33700000000000024</v>
          </cell>
          <cell r="N341">
            <v>0</v>
          </cell>
        </row>
        <row r="342">
          <cell r="A342">
            <v>0.33800000000000024</v>
          </cell>
          <cell r="B342">
            <v>1</v>
          </cell>
          <cell r="C342">
            <v>0.33800000000000024</v>
          </cell>
          <cell r="D342">
            <v>1</v>
          </cell>
          <cell r="E342">
            <v>0.33800000000000024</v>
          </cell>
          <cell r="F342">
            <v>1</v>
          </cell>
          <cell r="G342">
            <v>0.33800000000000024</v>
          </cell>
          <cell r="H342">
            <v>0</v>
          </cell>
          <cell r="I342">
            <v>33.80000000000021</v>
          </cell>
          <cell r="J342">
            <v>2</v>
          </cell>
          <cell r="K342">
            <v>0.33800000000000024</v>
          </cell>
          <cell r="L342">
            <v>0</v>
          </cell>
          <cell r="M342">
            <v>0.33800000000000024</v>
          </cell>
          <cell r="N342">
            <v>0</v>
          </cell>
        </row>
        <row r="343">
          <cell r="A343">
            <v>0.33900000000000025</v>
          </cell>
          <cell r="B343">
            <v>1</v>
          </cell>
          <cell r="C343">
            <v>0.33900000000000025</v>
          </cell>
          <cell r="D343">
            <v>1</v>
          </cell>
          <cell r="E343">
            <v>0.33900000000000025</v>
          </cell>
          <cell r="F343">
            <v>1</v>
          </cell>
          <cell r="G343">
            <v>0.33900000000000025</v>
          </cell>
          <cell r="H343">
            <v>0</v>
          </cell>
          <cell r="I343">
            <v>33.900000000000212</v>
          </cell>
          <cell r="J343">
            <v>2</v>
          </cell>
          <cell r="K343">
            <v>0.33900000000000025</v>
          </cell>
          <cell r="L343">
            <v>0</v>
          </cell>
          <cell r="M343">
            <v>0.33900000000000025</v>
          </cell>
          <cell r="N343">
            <v>0</v>
          </cell>
        </row>
        <row r="344">
          <cell r="A344">
            <v>0.34000000000000025</v>
          </cell>
          <cell r="B344">
            <v>1</v>
          </cell>
          <cell r="C344">
            <v>0.34000000000000025</v>
          </cell>
          <cell r="D344">
            <v>1</v>
          </cell>
          <cell r="E344">
            <v>0.34000000000000025</v>
          </cell>
          <cell r="F344">
            <v>1</v>
          </cell>
          <cell r="G344">
            <v>0.34000000000000025</v>
          </cell>
          <cell r="H344">
            <v>0</v>
          </cell>
          <cell r="I344">
            <v>34.000000000000213</v>
          </cell>
          <cell r="J344">
            <v>2</v>
          </cell>
          <cell r="K344">
            <v>0.34000000000000025</v>
          </cell>
          <cell r="L344">
            <v>0</v>
          </cell>
          <cell r="M344">
            <v>0.34000000000000025</v>
          </cell>
          <cell r="N344">
            <v>0</v>
          </cell>
        </row>
        <row r="345">
          <cell r="A345">
            <v>0.34100000000000025</v>
          </cell>
          <cell r="B345">
            <v>1</v>
          </cell>
          <cell r="C345">
            <v>0.34100000000000025</v>
          </cell>
          <cell r="D345">
            <v>1</v>
          </cell>
          <cell r="E345">
            <v>0.34100000000000025</v>
          </cell>
          <cell r="F345">
            <v>1</v>
          </cell>
          <cell r="G345">
            <v>0.34100000000000025</v>
          </cell>
          <cell r="H345">
            <v>0</v>
          </cell>
          <cell r="I345">
            <v>34.100000000000215</v>
          </cell>
          <cell r="J345">
            <v>2</v>
          </cell>
          <cell r="K345">
            <v>0.34100000000000025</v>
          </cell>
          <cell r="L345">
            <v>0</v>
          </cell>
          <cell r="M345">
            <v>0.34100000000000025</v>
          </cell>
          <cell r="N345">
            <v>0</v>
          </cell>
        </row>
        <row r="346">
          <cell r="A346">
            <v>0.34200000000000025</v>
          </cell>
          <cell r="B346">
            <v>1</v>
          </cell>
          <cell r="C346">
            <v>0.34200000000000025</v>
          </cell>
          <cell r="D346">
            <v>1</v>
          </cell>
          <cell r="E346">
            <v>0.34200000000000025</v>
          </cell>
          <cell r="F346">
            <v>1</v>
          </cell>
          <cell r="G346">
            <v>0.34200000000000025</v>
          </cell>
          <cell r="H346">
            <v>0</v>
          </cell>
          <cell r="I346">
            <v>34.200000000000216</v>
          </cell>
          <cell r="J346">
            <v>2</v>
          </cell>
          <cell r="K346">
            <v>0.34200000000000025</v>
          </cell>
          <cell r="L346">
            <v>0</v>
          </cell>
          <cell r="M346">
            <v>0.34200000000000025</v>
          </cell>
          <cell r="N346">
            <v>0</v>
          </cell>
        </row>
        <row r="347">
          <cell r="A347">
            <v>0.34300000000000025</v>
          </cell>
          <cell r="B347">
            <v>1</v>
          </cell>
          <cell r="C347">
            <v>0.34300000000000025</v>
          </cell>
          <cell r="D347">
            <v>1</v>
          </cell>
          <cell r="E347">
            <v>0.34300000000000025</v>
          </cell>
          <cell r="F347">
            <v>1</v>
          </cell>
          <cell r="G347">
            <v>0.34300000000000025</v>
          </cell>
          <cell r="H347">
            <v>0</v>
          </cell>
          <cell r="I347">
            <v>34.300000000000217</v>
          </cell>
          <cell r="J347">
            <v>2</v>
          </cell>
          <cell r="K347">
            <v>0.34300000000000025</v>
          </cell>
          <cell r="L347">
            <v>0</v>
          </cell>
          <cell r="M347">
            <v>0.34300000000000025</v>
          </cell>
          <cell r="N347">
            <v>0</v>
          </cell>
        </row>
        <row r="348">
          <cell r="A348">
            <v>0.34400000000000025</v>
          </cell>
          <cell r="B348">
            <v>1</v>
          </cell>
          <cell r="C348">
            <v>0.34400000000000025</v>
          </cell>
          <cell r="D348">
            <v>1</v>
          </cell>
          <cell r="E348">
            <v>0.34400000000000025</v>
          </cell>
          <cell r="F348">
            <v>1</v>
          </cell>
          <cell r="G348">
            <v>0.34400000000000025</v>
          </cell>
          <cell r="H348">
            <v>0</v>
          </cell>
          <cell r="I348">
            <v>34.400000000000219</v>
          </cell>
          <cell r="J348">
            <v>2</v>
          </cell>
          <cell r="K348">
            <v>0.34400000000000025</v>
          </cell>
          <cell r="L348">
            <v>0</v>
          </cell>
          <cell r="M348">
            <v>0.34400000000000025</v>
          </cell>
          <cell r="N348">
            <v>0</v>
          </cell>
        </row>
        <row r="349">
          <cell r="A349">
            <v>0.34500000000000025</v>
          </cell>
          <cell r="B349">
            <v>1</v>
          </cell>
          <cell r="C349">
            <v>0.34500000000000025</v>
          </cell>
          <cell r="D349">
            <v>1</v>
          </cell>
          <cell r="E349">
            <v>0.34500000000000025</v>
          </cell>
          <cell r="F349">
            <v>1</v>
          </cell>
          <cell r="G349">
            <v>0.34500000000000025</v>
          </cell>
          <cell r="H349">
            <v>0</v>
          </cell>
          <cell r="I349">
            <v>34.50000000000022</v>
          </cell>
          <cell r="J349">
            <v>2</v>
          </cell>
          <cell r="K349">
            <v>0.34500000000000025</v>
          </cell>
          <cell r="L349">
            <v>0</v>
          </cell>
          <cell r="M349">
            <v>0.34500000000000025</v>
          </cell>
          <cell r="N349">
            <v>0</v>
          </cell>
        </row>
        <row r="350">
          <cell r="A350">
            <v>0.34600000000000025</v>
          </cell>
          <cell r="B350">
            <v>1</v>
          </cell>
          <cell r="C350">
            <v>0.34600000000000025</v>
          </cell>
          <cell r="D350">
            <v>1</v>
          </cell>
          <cell r="E350">
            <v>0.34600000000000025</v>
          </cell>
          <cell r="F350">
            <v>1</v>
          </cell>
          <cell r="G350">
            <v>0.34600000000000025</v>
          </cell>
          <cell r="H350">
            <v>0</v>
          </cell>
          <cell r="I350">
            <v>34.600000000000222</v>
          </cell>
          <cell r="J350">
            <v>2</v>
          </cell>
          <cell r="K350">
            <v>0.34600000000000025</v>
          </cell>
          <cell r="L350">
            <v>0</v>
          </cell>
          <cell r="M350">
            <v>0.34600000000000025</v>
          </cell>
          <cell r="N350">
            <v>0</v>
          </cell>
        </row>
        <row r="351">
          <cell r="A351">
            <v>0.34700000000000025</v>
          </cell>
          <cell r="B351">
            <v>1</v>
          </cell>
          <cell r="C351">
            <v>0.34700000000000025</v>
          </cell>
          <cell r="D351">
            <v>1</v>
          </cell>
          <cell r="E351">
            <v>0.34700000000000025</v>
          </cell>
          <cell r="F351">
            <v>1</v>
          </cell>
          <cell r="G351">
            <v>0.34700000000000025</v>
          </cell>
          <cell r="H351">
            <v>0</v>
          </cell>
          <cell r="I351">
            <v>34.700000000000223</v>
          </cell>
          <cell r="J351">
            <v>2</v>
          </cell>
          <cell r="K351">
            <v>0.34700000000000025</v>
          </cell>
          <cell r="L351">
            <v>0</v>
          </cell>
          <cell r="M351">
            <v>0.34700000000000025</v>
          </cell>
          <cell r="N351">
            <v>0</v>
          </cell>
        </row>
        <row r="352">
          <cell r="A352">
            <v>0.34800000000000025</v>
          </cell>
          <cell r="B352">
            <v>1</v>
          </cell>
          <cell r="C352">
            <v>0.34800000000000025</v>
          </cell>
          <cell r="D352">
            <v>1</v>
          </cell>
          <cell r="E352">
            <v>0.34800000000000025</v>
          </cell>
          <cell r="F352">
            <v>1</v>
          </cell>
          <cell r="G352">
            <v>0.34800000000000025</v>
          </cell>
          <cell r="H352">
            <v>0</v>
          </cell>
          <cell r="I352">
            <v>34.800000000000225</v>
          </cell>
          <cell r="J352">
            <v>2</v>
          </cell>
          <cell r="K352">
            <v>0.34800000000000025</v>
          </cell>
          <cell r="L352">
            <v>0</v>
          </cell>
          <cell r="M352">
            <v>0.34800000000000025</v>
          </cell>
          <cell r="N352">
            <v>0</v>
          </cell>
        </row>
        <row r="353">
          <cell r="A353">
            <v>0.34900000000000025</v>
          </cell>
          <cell r="B353">
            <v>1</v>
          </cell>
          <cell r="C353">
            <v>0.34900000000000025</v>
          </cell>
          <cell r="D353">
            <v>1</v>
          </cell>
          <cell r="E353">
            <v>0.34900000000000025</v>
          </cell>
          <cell r="F353">
            <v>1</v>
          </cell>
          <cell r="G353">
            <v>0.34900000000000025</v>
          </cell>
          <cell r="H353">
            <v>0</v>
          </cell>
          <cell r="I353">
            <v>34.900000000000226</v>
          </cell>
          <cell r="J353">
            <v>2</v>
          </cell>
          <cell r="K353">
            <v>0.34900000000000025</v>
          </cell>
          <cell r="L353">
            <v>0</v>
          </cell>
          <cell r="M353">
            <v>0.34900000000000025</v>
          </cell>
          <cell r="N353">
            <v>0</v>
          </cell>
        </row>
        <row r="354">
          <cell r="A354">
            <v>0.35000000000000026</v>
          </cell>
          <cell r="B354">
            <v>1</v>
          </cell>
          <cell r="C354">
            <v>0.35000000000000026</v>
          </cell>
          <cell r="D354">
            <v>1</v>
          </cell>
          <cell r="E354">
            <v>0.35000000000000026</v>
          </cell>
          <cell r="F354">
            <v>1</v>
          </cell>
          <cell r="G354">
            <v>0.35000000000000026</v>
          </cell>
          <cell r="H354">
            <v>0</v>
          </cell>
          <cell r="I354">
            <v>35.000000000000227</v>
          </cell>
          <cell r="J354">
            <v>2</v>
          </cell>
          <cell r="K354">
            <v>0.35000000000000026</v>
          </cell>
          <cell r="L354">
            <v>0</v>
          </cell>
          <cell r="M354">
            <v>0.35000000000000026</v>
          </cell>
          <cell r="N354">
            <v>0</v>
          </cell>
        </row>
        <row r="355">
          <cell r="A355">
            <v>0.35100000000000026</v>
          </cell>
          <cell r="B355">
            <v>1</v>
          </cell>
          <cell r="C355">
            <v>0.35100000000000026</v>
          </cell>
          <cell r="D355">
            <v>1</v>
          </cell>
          <cell r="E355">
            <v>0.35100000000000026</v>
          </cell>
          <cell r="F355">
            <v>1</v>
          </cell>
          <cell r="G355">
            <v>0.35100000000000026</v>
          </cell>
          <cell r="H355">
            <v>0</v>
          </cell>
          <cell r="I355">
            <v>35.100000000000229</v>
          </cell>
          <cell r="J355">
            <v>2</v>
          </cell>
          <cell r="K355">
            <v>0.35100000000000026</v>
          </cell>
          <cell r="L355">
            <v>0</v>
          </cell>
          <cell r="M355">
            <v>0.35100000000000026</v>
          </cell>
          <cell r="N355">
            <v>0</v>
          </cell>
        </row>
        <row r="356">
          <cell r="A356">
            <v>0.35200000000000026</v>
          </cell>
          <cell r="B356">
            <v>1</v>
          </cell>
          <cell r="C356">
            <v>0.35200000000000026</v>
          </cell>
          <cell r="D356">
            <v>1</v>
          </cell>
          <cell r="E356">
            <v>0.35200000000000026</v>
          </cell>
          <cell r="F356">
            <v>1</v>
          </cell>
          <cell r="G356">
            <v>0.35200000000000026</v>
          </cell>
          <cell r="H356">
            <v>0</v>
          </cell>
          <cell r="I356">
            <v>35.20000000000023</v>
          </cell>
          <cell r="J356">
            <v>2</v>
          </cell>
          <cell r="K356">
            <v>0.35200000000000026</v>
          </cell>
          <cell r="L356">
            <v>0</v>
          </cell>
          <cell r="M356">
            <v>0.35200000000000026</v>
          </cell>
          <cell r="N356">
            <v>0</v>
          </cell>
        </row>
        <row r="357">
          <cell r="A357">
            <v>0.35300000000000026</v>
          </cell>
          <cell r="B357">
            <v>1</v>
          </cell>
          <cell r="C357">
            <v>0.35300000000000026</v>
          </cell>
          <cell r="D357">
            <v>1</v>
          </cell>
          <cell r="E357">
            <v>0.35300000000000026</v>
          </cell>
          <cell r="F357">
            <v>1</v>
          </cell>
          <cell r="G357">
            <v>0.35300000000000026</v>
          </cell>
          <cell r="H357">
            <v>0</v>
          </cell>
          <cell r="I357">
            <v>35.300000000000232</v>
          </cell>
          <cell r="J357">
            <v>2</v>
          </cell>
          <cell r="K357">
            <v>0.35300000000000026</v>
          </cell>
          <cell r="L357">
            <v>0</v>
          </cell>
          <cell r="M357">
            <v>0.35300000000000026</v>
          </cell>
          <cell r="N357">
            <v>0</v>
          </cell>
        </row>
        <row r="358">
          <cell r="A358">
            <v>0.35400000000000026</v>
          </cell>
          <cell r="B358">
            <v>1</v>
          </cell>
          <cell r="C358">
            <v>0.35400000000000026</v>
          </cell>
          <cell r="D358">
            <v>1</v>
          </cell>
          <cell r="E358">
            <v>0.35400000000000026</v>
          </cell>
          <cell r="F358">
            <v>1</v>
          </cell>
          <cell r="G358">
            <v>0.35400000000000026</v>
          </cell>
          <cell r="H358">
            <v>0</v>
          </cell>
          <cell r="I358">
            <v>35.400000000000233</v>
          </cell>
          <cell r="J358">
            <v>2</v>
          </cell>
          <cell r="K358">
            <v>0.35400000000000026</v>
          </cell>
          <cell r="L358">
            <v>0</v>
          </cell>
          <cell r="M358">
            <v>0.35400000000000026</v>
          </cell>
          <cell r="N358">
            <v>0</v>
          </cell>
        </row>
        <row r="359">
          <cell r="A359">
            <v>0.35500000000000026</v>
          </cell>
          <cell r="B359">
            <v>1</v>
          </cell>
          <cell r="C359">
            <v>0.35500000000000026</v>
          </cell>
          <cell r="D359">
            <v>1</v>
          </cell>
          <cell r="E359">
            <v>0.35500000000000026</v>
          </cell>
          <cell r="F359">
            <v>1</v>
          </cell>
          <cell r="G359">
            <v>0.35500000000000026</v>
          </cell>
          <cell r="H359">
            <v>0</v>
          </cell>
          <cell r="I359">
            <v>35.500000000000234</v>
          </cell>
          <cell r="J359">
            <v>2</v>
          </cell>
          <cell r="K359">
            <v>0.35500000000000026</v>
          </cell>
          <cell r="L359">
            <v>0</v>
          </cell>
          <cell r="M359">
            <v>0.35500000000000026</v>
          </cell>
          <cell r="N359">
            <v>0</v>
          </cell>
        </row>
        <row r="360">
          <cell r="A360">
            <v>0.35600000000000026</v>
          </cell>
          <cell r="B360">
            <v>1</v>
          </cell>
          <cell r="C360">
            <v>0.35600000000000026</v>
          </cell>
          <cell r="D360">
            <v>1</v>
          </cell>
          <cell r="E360">
            <v>0.35600000000000026</v>
          </cell>
          <cell r="F360">
            <v>1</v>
          </cell>
          <cell r="G360">
            <v>0.35600000000000026</v>
          </cell>
          <cell r="H360">
            <v>0</v>
          </cell>
          <cell r="I360">
            <v>35.600000000000236</v>
          </cell>
          <cell r="J360">
            <v>2</v>
          </cell>
          <cell r="K360">
            <v>0.35600000000000026</v>
          </cell>
          <cell r="L360">
            <v>0</v>
          </cell>
          <cell r="M360">
            <v>0.35600000000000026</v>
          </cell>
          <cell r="N360">
            <v>0</v>
          </cell>
        </row>
        <row r="361">
          <cell r="A361">
            <v>0.35700000000000026</v>
          </cell>
          <cell r="B361">
            <v>1</v>
          </cell>
          <cell r="C361">
            <v>0.35700000000000026</v>
          </cell>
          <cell r="D361">
            <v>1</v>
          </cell>
          <cell r="E361">
            <v>0.35700000000000026</v>
          </cell>
          <cell r="F361">
            <v>1</v>
          </cell>
          <cell r="G361">
            <v>0.35700000000000026</v>
          </cell>
          <cell r="H361">
            <v>0</v>
          </cell>
          <cell r="I361">
            <v>35.700000000000237</v>
          </cell>
          <cell r="J361">
            <v>2</v>
          </cell>
          <cell r="K361">
            <v>0.35700000000000026</v>
          </cell>
          <cell r="L361">
            <v>0</v>
          </cell>
          <cell r="M361">
            <v>0.35700000000000026</v>
          </cell>
          <cell r="N361">
            <v>0</v>
          </cell>
        </row>
        <row r="362">
          <cell r="A362">
            <v>0.35800000000000026</v>
          </cell>
          <cell r="B362">
            <v>1</v>
          </cell>
          <cell r="C362">
            <v>0.35800000000000026</v>
          </cell>
          <cell r="D362">
            <v>1</v>
          </cell>
          <cell r="E362">
            <v>0.35800000000000026</v>
          </cell>
          <cell r="F362">
            <v>1</v>
          </cell>
          <cell r="G362">
            <v>0.35800000000000026</v>
          </cell>
          <cell r="H362">
            <v>0</v>
          </cell>
          <cell r="I362">
            <v>35.800000000000239</v>
          </cell>
          <cell r="J362">
            <v>2</v>
          </cell>
          <cell r="K362">
            <v>0.35800000000000026</v>
          </cell>
          <cell r="L362">
            <v>0</v>
          </cell>
          <cell r="M362">
            <v>0.35800000000000026</v>
          </cell>
          <cell r="N362">
            <v>0</v>
          </cell>
        </row>
        <row r="363">
          <cell r="A363">
            <v>0.35900000000000026</v>
          </cell>
          <cell r="B363">
            <v>1</v>
          </cell>
          <cell r="C363">
            <v>0.35900000000000026</v>
          </cell>
          <cell r="D363">
            <v>1</v>
          </cell>
          <cell r="E363">
            <v>0.35900000000000026</v>
          </cell>
          <cell r="F363">
            <v>1</v>
          </cell>
          <cell r="G363">
            <v>0.35900000000000026</v>
          </cell>
          <cell r="H363">
            <v>0</v>
          </cell>
          <cell r="I363">
            <v>35.90000000000024</v>
          </cell>
          <cell r="J363">
            <v>2</v>
          </cell>
          <cell r="K363">
            <v>0.35900000000000026</v>
          </cell>
          <cell r="L363">
            <v>0</v>
          </cell>
          <cell r="M363">
            <v>0.35900000000000026</v>
          </cell>
          <cell r="N363">
            <v>0</v>
          </cell>
        </row>
        <row r="364">
          <cell r="A364">
            <v>0.36000000000000026</v>
          </cell>
          <cell r="B364">
            <v>1</v>
          </cell>
          <cell r="C364">
            <v>0.36000000000000026</v>
          </cell>
          <cell r="D364">
            <v>1</v>
          </cell>
          <cell r="E364">
            <v>0.36000000000000026</v>
          </cell>
          <cell r="F364">
            <v>1</v>
          </cell>
          <cell r="G364">
            <v>0.36000000000000026</v>
          </cell>
          <cell r="H364">
            <v>0</v>
          </cell>
          <cell r="I364">
            <v>36.000000000000242</v>
          </cell>
          <cell r="J364">
            <v>2</v>
          </cell>
          <cell r="K364">
            <v>0.36000000000000026</v>
          </cell>
          <cell r="L364">
            <v>0</v>
          </cell>
          <cell r="M364">
            <v>0.36000000000000026</v>
          </cell>
          <cell r="N364">
            <v>0</v>
          </cell>
        </row>
        <row r="365">
          <cell r="A365">
            <v>0.36100000000000027</v>
          </cell>
          <cell r="B365">
            <v>1</v>
          </cell>
          <cell r="C365">
            <v>0.36100000000000027</v>
          </cell>
          <cell r="D365">
            <v>1</v>
          </cell>
          <cell r="E365">
            <v>0.36100000000000027</v>
          </cell>
          <cell r="F365">
            <v>1</v>
          </cell>
          <cell r="G365">
            <v>0.36100000000000027</v>
          </cell>
          <cell r="H365">
            <v>0</v>
          </cell>
          <cell r="I365">
            <v>36.100000000000243</v>
          </cell>
          <cell r="J365">
            <v>2</v>
          </cell>
          <cell r="K365">
            <v>0.36100000000000027</v>
          </cell>
          <cell r="L365">
            <v>0</v>
          </cell>
          <cell r="M365">
            <v>0.36100000000000027</v>
          </cell>
          <cell r="N365">
            <v>0</v>
          </cell>
        </row>
        <row r="366">
          <cell r="A366">
            <v>0.36200000000000027</v>
          </cell>
          <cell r="B366">
            <v>1</v>
          </cell>
          <cell r="C366">
            <v>0.36200000000000027</v>
          </cell>
          <cell r="D366">
            <v>1</v>
          </cell>
          <cell r="E366">
            <v>0.36200000000000027</v>
          </cell>
          <cell r="F366">
            <v>1</v>
          </cell>
          <cell r="G366">
            <v>0.36200000000000027</v>
          </cell>
          <cell r="H366">
            <v>0</v>
          </cell>
          <cell r="I366">
            <v>36.200000000000244</v>
          </cell>
          <cell r="J366">
            <v>2</v>
          </cell>
          <cell r="K366">
            <v>0.36200000000000027</v>
          </cell>
          <cell r="L366">
            <v>0</v>
          </cell>
          <cell r="M366">
            <v>0.36200000000000027</v>
          </cell>
          <cell r="N366">
            <v>0</v>
          </cell>
        </row>
        <row r="367">
          <cell r="A367">
            <v>0.36300000000000027</v>
          </cell>
          <cell r="B367">
            <v>1</v>
          </cell>
          <cell r="C367">
            <v>0.36300000000000027</v>
          </cell>
          <cell r="D367">
            <v>1</v>
          </cell>
          <cell r="E367">
            <v>0.36300000000000027</v>
          </cell>
          <cell r="F367">
            <v>1</v>
          </cell>
          <cell r="G367">
            <v>0.36300000000000027</v>
          </cell>
          <cell r="H367">
            <v>0</v>
          </cell>
          <cell r="I367">
            <v>36.300000000000246</v>
          </cell>
          <cell r="J367">
            <v>2</v>
          </cell>
          <cell r="K367">
            <v>0.36300000000000027</v>
          </cell>
          <cell r="L367">
            <v>0</v>
          </cell>
          <cell r="M367">
            <v>0.36300000000000027</v>
          </cell>
          <cell r="N367">
            <v>0</v>
          </cell>
        </row>
        <row r="368">
          <cell r="A368">
            <v>0.36400000000000027</v>
          </cell>
          <cell r="B368">
            <v>1</v>
          </cell>
          <cell r="C368">
            <v>0.36400000000000027</v>
          </cell>
          <cell r="D368">
            <v>1</v>
          </cell>
          <cell r="E368">
            <v>0.36400000000000027</v>
          </cell>
          <cell r="F368">
            <v>1</v>
          </cell>
          <cell r="G368">
            <v>0.36400000000000027</v>
          </cell>
          <cell r="H368">
            <v>0</v>
          </cell>
          <cell r="I368">
            <v>36.400000000000247</v>
          </cell>
          <cell r="J368">
            <v>2</v>
          </cell>
          <cell r="K368">
            <v>0.36400000000000027</v>
          </cell>
          <cell r="L368">
            <v>0</v>
          </cell>
          <cell r="M368">
            <v>0.36400000000000027</v>
          </cell>
          <cell r="N368">
            <v>0</v>
          </cell>
        </row>
        <row r="369">
          <cell r="A369">
            <v>0.36500000000000027</v>
          </cell>
          <cell r="B369">
            <v>1</v>
          </cell>
          <cell r="C369">
            <v>0.36500000000000027</v>
          </cell>
          <cell r="D369">
            <v>1</v>
          </cell>
          <cell r="E369">
            <v>0.36500000000000027</v>
          </cell>
          <cell r="F369">
            <v>1</v>
          </cell>
          <cell r="G369">
            <v>0.36500000000000027</v>
          </cell>
          <cell r="H369">
            <v>0</v>
          </cell>
          <cell r="I369">
            <v>36.500000000000249</v>
          </cell>
          <cell r="J369">
            <v>2</v>
          </cell>
          <cell r="K369">
            <v>0.36500000000000027</v>
          </cell>
          <cell r="L369">
            <v>0</v>
          </cell>
          <cell r="M369">
            <v>0.36500000000000027</v>
          </cell>
          <cell r="N369">
            <v>0</v>
          </cell>
        </row>
        <row r="370">
          <cell r="A370">
            <v>0.36600000000000027</v>
          </cell>
          <cell r="B370">
            <v>1</v>
          </cell>
          <cell r="C370">
            <v>0.36600000000000027</v>
          </cell>
          <cell r="D370">
            <v>1</v>
          </cell>
          <cell r="E370">
            <v>0.36600000000000027</v>
          </cell>
          <cell r="F370">
            <v>1</v>
          </cell>
          <cell r="G370">
            <v>0.36600000000000027</v>
          </cell>
          <cell r="H370">
            <v>0</v>
          </cell>
          <cell r="I370">
            <v>36.60000000000025</v>
          </cell>
          <cell r="J370">
            <v>2</v>
          </cell>
          <cell r="K370">
            <v>0.36600000000000027</v>
          </cell>
          <cell r="L370">
            <v>0</v>
          </cell>
          <cell r="M370">
            <v>0.36600000000000027</v>
          </cell>
          <cell r="N370">
            <v>0</v>
          </cell>
        </row>
        <row r="371">
          <cell r="A371">
            <v>0.36700000000000027</v>
          </cell>
          <cell r="B371">
            <v>1</v>
          </cell>
          <cell r="C371">
            <v>0.36700000000000027</v>
          </cell>
          <cell r="D371">
            <v>1</v>
          </cell>
          <cell r="E371">
            <v>0.36700000000000027</v>
          </cell>
          <cell r="F371">
            <v>1</v>
          </cell>
          <cell r="G371">
            <v>0.36700000000000027</v>
          </cell>
          <cell r="H371">
            <v>0</v>
          </cell>
          <cell r="I371">
            <v>36.700000000000252</v>
          </cell>
          <cell r="J371">
            <v>2</v>
          </cell>
          <cell r="K371">
            <v>0.36700000000000027</v>
          </cell>
          <cell r="L371">
            <v>0</v>
          </cell>
          <cell r="M371">
            <v>0.36700000000000027</v>
          </cell>
          <cell r="N371">
            <v>0</v>
          </cell>
        </row>
        <row r="372">
          <cell r="A372">
            <v>0.36800000000000027</v>
          </cell>
          <cell r="B372">
            <v>1</v>
          </cell>
          <cell r="C372">
            <v>0.36800000000000027</v>
          </cell>
          <cell r="D372">
            <v>1</v>
          </cell>
          <cell r="E372">
            <v>0.36800000000000027</v>
          </cell>
          <cell r="F372">
            <v>1</v>
          </cell>
          <cell r="G372">
            <v>0.36800000000000027</v>
          </cell>
          <cell r="H372">
            <v>0</v>
          </cell>
          <cell r="I372">
            <v>36.800000000000253</v>
          </cell>
          <cell r="J372">
            <v>2</v>
          </cell>
          <cell r="K372">
            <v>0.36800000000000027</v>
          </cell>
          <cell r="L372">
            <v>0</v>
          </cell>
          <cell r="M372">
            <v>0.36800000000000027</v>
          </cell>
          <cell r="N372">
            <v>0</v>
          </cell>
        </row>
        <row r="373">
          <cell r="A373">
            <v>0.36900000000000027</v>
          </cell>
          <cell r="B373">
            <v>1</v>
          </cell>
          <cell r="C373">
            <v>0.36900000000000027</v>
          </cell>
          <cell r="D373">
            <v>1</v>
          </cell>
          <cell r="E373">
            <v>0.36900000000000027</v>
          </cell>
          <cell r="F373">
            <v>1</v>
          </cell>
          <cell r="G373">
            <v>0.36900000000000027</v>
          </cell>
          <cell r="H373">
            <v>0</v>
          </cell>
          <cell r="I373">
            <v>36.900000000000254</v>
          </cell>
          <cell r="J373">
            <v>2</v>
          </cell>
          <cell r="K373">
            <v>0.36900000000000027</v>
          </cell>
          <cell r="L373">
            <v>0</v>
          </cell>
          <cell r="M373">
            <v>0.36900000000000027</v>
          </cell>
          <cell r="N373">
            <v>0</v>
          </cell>
        </row>
        <row r="374">
          <cell r="A374">
            <v>0.37000000000000027</v>
          </cell>
          <cell r="B374">
            <v>1</v>
          </cell>
          <cell r="C374">
            <v>0.37000000000000027</v>
          </cell>
          <cell r="D374">
            <v>1</v>
          </cell>
          <cell r="E374">
            <v>0.37000000000000027</v>
          </cell>
          <cell r="F374">
            <v>1</v>
          </cell>
          <cell r="G374">
            <v>0.37000000000000027</v>
          </cell>
          <cell r="H374">
            <v>0</v>
          </cell>
          <cell r="I374">
            <v>37.000000000000256</v>
          </cell>
          <cell r="J374">
            <v>2</v>
          </cell>
          <cell r="K374">
            <v>0.37000000000000027</v>
          </cell>
          <cell r="L374">
            <v>0</v>
          </cell>
          <cell r="M374">
            <v>0.37000000000000027</v>
          </cell>
          <cell r="N374">
            <v>0</v>
          </cell>
        </row>
        <row r="375">
          <cell r="A375">
            <v>0.37100000000000027</v>
          </cell>
          <cell r="B375">
            <v>1</v>
          </cell>
          <cell r="C375">
            <v>0.37100000000000027</v>
          </cell>
          <cell r="D375">
            <v>1</v>
          </cell>
          <cell r="E375">
            <v>0.37100000000000027</v>
          </cell>
          <cell r="F375">
            <v>1</v>
          </cell>
          <cell r="G375">
            <v>0.37100000000000027</v>
          </cell>
          <cell r="H375">
            <v>0</v>
          </cell>
          <cell r="I375">
            <v>37.100000000000257</v>
          </cell>
          <cell r="J375">
            <v>2</v>
          </cell>
          <cell r="K375">
            <v>0.37100000000000027</v>
          </cell>
          <cell r="L375">
            <v>0</v>
          </cell>
          <cell r="M375">
            <v>0.37100000000000027</v>
          </cell>
          <cell r="N375">
            <v>0</v>
          </cell>
        </row>
        <row r="376">
          <cell r="A376">
            <v>0.37200000000000027</v>
          </cell>
          <cell r="B376">
            <v>1</v>
          </cell>
          <cell r="C376">
            <v>0.37200000000000027</v>
          </cell>
          <cell r="D376">
            <v>1</v>
          </cell>
          <cell r="E376">
            <v>0.37200000000000027</v>
          </cell>
          <cell r="F376">
            <v>1</v>
          </cell>
          <cell r="G376">
            <v>0.37200000000000027</v>
          </cell>
          <cell r="H376">
            <v>0</v>
          </cell>
          <cell r="I376">
            <v>37.200000000000259</v>
          </cell>
          <cell r="J376">
            <v>2</v>
          </cell>
          <cell r="K376">
            <v>0.37200000000000027</v>
          </cell>
          <cell r="L376">
            <v>0</v>
          </cell>
          <cell r="M376">
            <v>0.37200000000000027</v>
          </cell>
          <cell r="N376">
            <v>0</v>
          </cell>
        </row>
        <row r="377">
          <cell r="A377">
            <v>0.37300000000000028</v>
          </cell>
          <cell r="B377">
            <v>1</v>
          </cell>
          <cell r="C377">
            <v>0.37300000000000028</v>
          </cell>
          <cell r="D377">
            <v>1</v>
          </cell>
          <cell r="E377">
            <v>0.37300000000000028</v>
          </cell>
          <cell r="F377">
            <v>1</v>
          </cell>
          <cell r="G377">
            <v>0.37300000000000028</v>
          </cell>
          <cell r="H377">
            <v>0</v>
          </cell>
          <cell r="I377">
            <v>37.30000000000026</v>
          </cell>
          <cell r="J377">
            <v>2</v>
          </cell>
          <cell r="K377">
            <v>0.37300000000000028</v>
          </cell>
          <cell r="L377">
            <v>0</v>
          </cell>
          <cell r="M377">
            <v>0.37300000000000028</v>
          </cell>
          <cell r="N377">
            <v>0</v>
          </cell>
        </row>
        <row r="378">
          <cell r="A378">
            <v>0.37400000000000028</v>
          </cell>
          <cell r="B378">
            <v>1</v>
          </cell>
          <cell r="C378">
            <v>0.37400000000000028</v>
          </cell>
          <cell r="D378">
            <v>1</v>
          </cell>
          <cell r="E378">
            <v>0.37400000000000028</v>
          </cell>
          <cell r="F378">
            <v>1</v>
          </cell>
          <cell r="G378">
            <v>0.37400000000000028</v>
          </cell>
          <cell r="H378">
            <v>0</v>
          </cell>
          <cell r="I378">
            <v>37.400000000000261</v>
          </cell>
          <cell r="J378">
            <v>2</v>
          </cell>
          <cell r="K378">
            <v>0.37400000000000028</v>
          </cell>
          <cell r="L378">
            <v>0</v>
          </cell>
          <cell r="M378">
            <v>0.37400000000000028</v>
          </cell>
          <cell r="N378">
            <v>0</v>
          </cell>
        </row>
        <row r="379">
          <cell r="A379">
            <v>0.37500000000000028</v>
          </cell>
          <cell r="B379">
            <v>1</v>
          </cell>
          <cell r="C379">
            <v>0.37500000000000028</v>
          </cell>
          <cell r="D379">
            <v>1</v>
          </cell>
          <cell r="E379">
            <v>0.37500000000000028</v>
          </cell>
          <cell r="F379">
            <v>1</v>
          </cell>
          <cell r="G379">
            <v>0.37500000000000028</v>
          </cell>
          <cell r="H379">
            <v>0</v>
          </cell>
          <cell r="I379">
            <v>37.500000000000263</v>
          </cell>
          <cell r="J379">
            <v>2</v>
          </cell>
          <cell r="K379">
            <v>0.37500000000000028</v>
          </cell>
          <cell r="L379">
            <v>0</v>
          </cell>
          <cell r="M379">
            <v>0.37500000000000028</v>
          </cell>
          <cell r="N379">
            <v>0</v>
          </cell>
        </row>
        <row r="380">
          <cell r="A380">
            <v>0.37600000000000028</v>
          </cell>
          <cell r="B380">
            <v>1</v>
          </cell>
          <cell r="C380">
            <v>0.37600000000000028</v>
          </cell>
          <cell r="D380">
            <v>1</v>
          </cell>
          <cell r="E380">
            <v>0.37600000000000028</v>
          </cell>
          <cell r="F380">
            <v>1</v>
          </cell>
          <cell r="G380">
            <v>0.37600000000000028</v>
          </cell>
          <cell r="H380">
            <v>0</v>
          </cell>
          <cell r="I380">
            <v>37.600000000000264</v>
          </cell>
          <cell r="J380">
            <v>2</v>
          </cell>
          <cell r="K380">
            <v>0.37600000000000028</v>
          </cell>
          <cell r="L380">
            <v>0</v>
          </cell>
          <cell r="M380">
            <v>0.37600000000000028</v>
          </cell>
          <cell r="N380">
            <v>0</v>
          </cell>
        </row>
        <row r="381">
          <cell r="A381">
            <v>0.37700000000000028</v>
          </cell>
          <cell r="B381">
            <v>1</v>
          </cell>
          <cell r="C381">
            <v>0.37700000000000028</v>
          </cell>
          <cell r="D381">
            <v>1</v>
          </cell>
          <cell r="E381">
            <v>0.37700000000000028</v>
          </cell>
          <cell r="F381">
            <v>1</v>
          </cell>
          <cell r="G381">
            <v>0.37700000000000028</v>
          </cell>
          <cell r="H381">
            <v>0</v>
          </cell>
          <cell r="I381">
            <v>37.700000000000266</v>
          </cell>
          <cell r="J381">
            <v>2</v>
          </cell>
          <cell r="K381">
            <v>0.37700000000000028</v>
          </cell>
          <cell r="L381">
            <v>0</v>
          </cell>
          <cell r="M381">
            <v>0.37700000000000028</v>
          </cell>
          <cell r="N381">
            <v>0</v>
          </cell>
        </row>
        <row r="382">
          <cell r="A382">
            <v>0.37800000000000028</v>
          </cell>
          <cell r="B382">
            <v>1</v>
          </cell>
          <cell r="C382">
            <v>0.37800000000000028</v>
          </cell>
          <cell r="D382">
            <v>1</v>
          </cell>
          <cell r="E382">
            <v>0.37800000000000028</v>
          </cell>
          <cell r="F382">
            <v>1</v>
          </cell>
          <cell r="G382">
            <v>0.37800000000000028</v>
          </cell>
          <cell r="H382">
            <v>0</v>
          </cell>
          <cell r="I382">
            <v>37.800000000000267</v>
          </cell>
          <cell r="J382">
            <v>2</v>
          </cell>
          <cell r="K382">
            <v>0.37800000000000028</v>
          </cell>
          <cell r="L382">
            <v>0</v>
          </cell>
          <cell r="M382">
            <v>0.37800000000000028</v>
          </cell>
          <cell r="N382">
            <v>0</v>
          </cell>
        </row>
        <row r="383">
          <cell r="A383">
            <v>0.37900000000000028</v>
          </cell>
          <cell r="B383">
            <v>1</v>
          </cell>
          <cell r="C383">
            <v>0.37900000000000028</v>
          </cell>
          <cell r="D383">
            <v>1</v>
          </cell>
          <cell r="E383">
            <v>0.37900000000000028</v>
          </cell>
          <cell r="F383">
            <v>1</v>
          </cell>
          <cell r="G383">
            <v>0.37900000000000028</v>
          </cell>
          <cell r="H383">
            <v>0</v>
          </cell>
          <cell r="I383">
            <v>37.900000000000269</v>
          </cell>
          <cell r="J383">
            <v>2</v>
          </cell>
          <cell r="K383">
            <v>0.37900000000000028</v>
          </cell>
          <cell r="L383">
            <v>0</v>
          </cell>
          <cell r="M383">
            <v>0.37900000000000028</v>
          </cell>
          <cell r="N383">
            <v>0</v>
          </cell>
        </row>
        <row r="384">
          <cell r="A384">
            <v>0.38000000000000028</v>
          </cell>
          <cell r="B384">
            <v>1</v>
          </cell>
          <cell r="C384">
            <v>0.38000000000000028</v>
          </cell>
          <cell r="D384">
            <v>1</v>
          </cell>
          <cell r="E384">
            <v>0.38000000000000028</v>
          </cell>
          <cell r="F384">
            <v>1</v>
          </cell>
          <cell r="G384">
            <v>0.38000000000000028</v>
          </cell>
          <cell r="H384">
            <v>0</v>
          </cell>
          <cell r="I384">
            <v>38.00000000000027</v>
          </cell>
          <cell r="J384">
            <v>2</v>
          </cell>
          <cell r="K384">
            <v>0.38000000000000028</v>
          </cell>
          <cell r="L384">
            <v>0</v>
          </cell>
          <cell r="M384">
            <v>0.38000000000000028</v>
          </cell>
          <cell r="N384">
            <v>0</v>
          </cell>
        </row>
        <row r="385">
          <cell r="A385">
            <v>0.38100000000000028</v>
          </cell>
          <cell r="B385">
            <v>1</v>
          </cell>
          <cell r="C385">
            <v>0.38100000000000028</v>
          </cell>
          <cell r="D385">
            <v>1</v>
          </cell>
          <cell r="E385">
            <v>0.38100000000000028</v>
          </cell>
          <cell r="F385">
            <v>1</v>
          </cell>
          <cell r="G385">
            <v>0.38100000000000028</v>
          </cell>
          <cell r="H385">
            <v>0</v>
          </cell>
          <cell r="I385">
            <v>38.100000000000271</v>
          </cell>
          <cell r="J385">
            <v>2</v>
          </cell>
          <cell r="K385">
            <v>0.38100000000000028</v>
          </cell>
          <cell r="L385">
            <v>0</v>
          </cell>
          <cell r="M385">
            <v>0.38100000000000028</v>
          </cell>
          <cell r="N385">
            <v>0</v>
          </cell>
        </row>
        <row r="386">
          <cell r="A386">
            <v>0.38200000000000028</v>
          </cell>
          <cell r="B386">
            <v>1</v>
          </cell>
          <cell r="C386">
            <v>0.38200000000000028</v>
          </cell>
          <cell r="D386">
            <v>1</v>
          </cell>
          <cell r="E386">
            <v>0.38200000000000028</v>
          </cell>
          <cell r="F386">
            <v>1</v>
          </cell>
          <cell r="G386">
            <v>0.38200000000000028</v>
          </cell>
          <cell r="H386">
            <v>0</v>
          </cell>
          <cell r="I386">
            <v>38.200000000000273</v>
          </cell>
          <cell r="J386">
            <v>2</v>
          </cell>
          <cell r="K386">
            <v>0.38200000000000028</v>
          </cell>
          <cell r="L386">
            <v>0</v>
          </cell>
          <cell r="M386">
            <v>0.38200000000000028</v>
          </cell>
          <cell r="N386">
            <v>0</v>
          </cell>
        </row>
        <row r="387">
          <cell r="A387">
            <v>0.38300000000000028</v>
          </cell>
          <cell r="B387">
            <v>1</v>
          </cell>
          <cell r="C387">
            <v>0.38300000000000028</v>
          </cell>
          <cell r="D387">
            <v>1</v>
          </cell>
          <cell r="E387">
            <v>0.38300000000000028</v>
          </cell>
          <cell r="F387">
            <v>1</v>
          </cell>
          <cell r="G387">
            <v>0.38300000000000028</v>
          </cell>
          <cell r="H387">
            <v>0</v>
          </cell>
          <cell r="I387">
            <v>38.300000000000274</v>
          </cell>
          <cell r="J387">
            <v>2</v>
          </cell>
          <cell r="K387">
            <v>0.38300000000000028</v>
          </cell>
          <cell r="L387">
            <v>0</v>
          </cell>
          <cell r="M387">
            <v>0.38300000000000028</v>
          </cell>
          <cell r="N387">
            <v>0</v>
          </cell>
        </row>
        <row r="388">
          <cell r="A388">
            <v>0.38400000000000029</v>
          </cell>
          <cell r="B388">
            <v>1</v>
          </cell>
          <cell r="C388">
            <v>0.38400000000000029</v>
          </cell>
          <cell r="D388">
            <v>1</v>
          </cell>
          <cell r="E388">
            <v>0.38400000000000029</v>
          </cell>
          <cell r="F388">
            <v>1</v>
          </cell>
          <cell r="G388">
            <v>0.38400000000000029</v>
          </cell>
          <cell r="H388">
            <v>0</v>
          </cell>
          <cell r="I388">
            <v>38.400000000000276</v>
          </cell>
          <cell r="J388">
            <v>2</v>
          </cell>
          <cell r="K388">
            <v>0.38400000000000029</v>
          </cell>
          <cell r="L388">
            <v>0</v>
          </cell>
          <cell r="M388">
            <v>0.38400000000000029</v>
          </cell>
          <cell r="N388">
            <v>0</v>
          </cell>
        </row>
        <row r="389">
          <cell r="A389">
            <v>0.38500000000000029</v>
          </cell>
          <cell r="B389">
            <v>1</v>
          </cell>
          <cell r="C389">
            <v>0.38500000000000029</v>
          </cell>
          <cell r="D389">
            <v>1</v>
          </cell>
          <cell r="E389">
            <v>0.38500000000000029</v>
          </cell>
          <cell r="F389">
            <v>1</v>
          </cell>
          <cell r="G389">
            <v>0.38500000000000029</v>
          </cell>
          <cell r="H389">
            <v>0</v>
          </cell>
          <cell r="I389">
            <v>38.500000000000277</v>
          </cell>
          <cell r="J389">
            <v>2</v>
          </cell>
          <cell r="K389">
            <v>0.38500000000000029</v>
          </cell>
          <cell r="L389">
            <v>0</v>
          </cell>
          <cell r="M389">
            <v>0.38500000000000029</v>
          </cell>
          <cell r="N389">
            <v>0</v>
          </cell>
        </row>
        <row r="390">
          <cell r="A390">
            <v>0.38600000000000029</v>
          </cell>
          <cell r="B390">
            <v>1</v>
          </cell>
          <cell r="C390">
            <v>0.38600000000000029</v>
          </cell>
          <cell r="D390">
            <v>1</v>
          </cell>
          <cell r="E390">
            <v>0.38600000000000029</v>
          </cell>
          <cell r="F390">
            <v>1</v>
          </cell>
          <cell r="G390">
            <v>0.38600000000000029</v>
          </cell>
          <cell r="H390">
            <v>0</v>
          </cell>
          <cell r="I390">
            <v>38.600000000000279</v>
          </cell>
          <cell r="J390">
            <v>2</v>
          </cell>
          <cell r="K390">
            <v>0.38600000000000029</v>
          </cell>
          <cell r="L390">
            <v>0</v>
          </cell>
          <cell r="M390">
            <v>0.38600000000000029</v>
          </cell>
          <cell r="N390">
            <v>0</v>
          </cell>
        </row>
        <row r="391">
          <cell r="A391">
            <v>0.38700000000000029</v>
          </cell>
          <cell r="B391">
            <v>1</v>
          </cell>
          <cell r="C391">
            <v>0.38700000000000029</v>
          </cell>
          <cell r="D391">
            <v>1</v>
          </cell>
          <cell r="E391">
            <v>0.38700000000000029</v>
          </cell>
          <cell r="F391">
            <v>1</v>
          </cell>
          <cell r="G391">
            <v>0.38700000000000029</v>
          </cell>
          <cell r="H391">
            <v>0</v>
          </cell>
          <cell r="I391">
            <v>38.70000000000028</v>
          </cell>
          <cell r="J391">
            <v>2</v>
          </cell>
          <cell r="K391">
            <v>0.38700000000000029</v>
          </cell>
          <cell r="L391">
            <v>0</v>
          </cell>
          <cell r="M391">
            <v>0.38700000000000029</v>
          </cell>
          <cell r="N391">
            <v>0</v>
          </cell>
        </row>
        <row r="392">
          <cell r="A392">
            <v>0.38800000000000029</v>
          </cell>
          <cell r="B392">
            <v>1</v>
          </cell>
          <cell r="C392">
            <v>0.38800000000000029</v>
          </cell>
          <cell r="D392">
            <v>1</v>
          </cell>
          <cell r="E392">
            <v>0.38800000000000029</v>
          </cell>
          <cell r="F392">
            <v>1</v>
          </cell>
          <cell r="G392">
            <v>0.38800000000000029</v>
          </cell>
          <cell r="H392">
            <v>0</v>
          </cell>
          <cell r="I392">
            <v>38.800000000000281</v>
          </cell>
          <cell r="J392">
            <v>2</v>
          </cell>
          <cell r="K392">
            <v>0.38800000000000029</v>
          </cell>
          <cell r="L392">
            <v>0</v>
          </cell>
          <cell r="M392">
            <v>0.38800000000000029</v>
          </cell>
          <cell r="N392">
            <v>0</v>
          </cell>
        </row>
        <row r="393">
          <cell r="A393">
            <v>0.38900000000000029</v>
          </cell>
          <cell r="B393">
            <v>1</v>
          </cell>
          <cell r="C393">
            <v>0.38900000000000029</v>
          </cell>
          <cell r="D393">
            <v>1</v>
          </cell>
          <cell r="E393">
            <v>0.38900000000000029</v>
          </cell>
          <cell r="F393">
            <v>1</v>
          </cell>
          <cell r="G393">
            <v>0.38900000000000029</v>
          </cell>
          <cell r="H393">
            <v>0</v>
          </cell>
          <cell r="I393">
            <v>38.900000000000283</v>
          </cell>
          <cell r="J393">
            <v>2</v>
          </cell>
          <cell r="K393">
            <v>0.38900000000000029</v>
          </cell>
          <cell r="L393">
            <v>0</v>
          </cell>
          <cell r="M393">
            <v>0.38900000000000029</v>
          </cell>
          <cell r="N393">
            <v>0</v>
          </cell>
        </row>
        <row r="394">
          <cell r="A394">
            <v>0.39000000000000029</v>
          </cell>
          <cell r="B394">
            <v>1</v>
          </cell>
          <cell r="C394">
            <v>0.39000000000000029</v>
          </cell>
          <cell r="D394">
            <v>1</v>
          </cell>
          <cell r="E394">
            <v>0.39000000000000029</v>
          </cell>
          <cell r="F394">
            <v>1</v>
          </cell>
          <cell r="G394">
            <v>0.39000000000000029</v>
          </cell>
          <cell r="H394">
            <v>0</v>
          </cell>
          <cell r="I394">
            <v>39.000000000000284</v>
          </cell>
          <cell r="J394">
            <v>2</v>
          </cell>
          <cell r="K394">
            <v>0.39000000000000029</v>
          </cell>
          <cell r="L394">
            <v>0</v>
          </cell>
          <cell r="M394">
            <v>0.39000000000000029</v>
          </cell>
          <cell r="N394">
            <v>0</v>
          </cell>
        </row>
        <row r="395">
          <cell r="A395">
            <v>0.39100000000000029</v>
          </cell>
          <cell r="B395">
            <v>1</v>
          </cell>
          <cell r="C395">
            <v>0.39100000000000029</v>
          </cell>
          <cell r="D395">
            <v>1</v>
          </cell>
          <cell r="E395">
            <v>0.39100000000000029</v>
          </cell>
          <cell r="F395">
            <v>1</v>
          </cell>
          <cell r="G395">
            <v>0.39100000000000029</v>
          </cell>
          <cell r="H395">
            <v>0</v>
          </cell>
          <cell r="I395">
            <v>39.100000000000286</v>
          </cell>
          <cell r="J395">
            <v>2</v>
          </cell>
          <cell r="K395">
            <v>0.39100000000000029</v>
          </cell>
          <cell r="L395">
            <v>0</v>
          </cell>
          <cell r="M395">
            <v>0.39100000000000029</v>
          </cell>
          <cell r="N395">
            <v>0</v>
          </cell>
        </row>
        <row r="396">
          <cell r="A396">
            <v>0.39200000000000029</v>
          </cell>
          <cell r="B396">
            <v>1</v>
          </cell>
          <cell r="C396">
            <v>0.39200000000000029</v>
          </cell>
          <cell r="D396">
            <v>1</v>
          </cell>
          <cell r="E396">
            <v>0.39200000000000029</v>
          </cell>
          <cell r="F396">
            <v>1</v>
          </cell>
          <cell r="G396">
            <v>0.39200000000000029</v>
          </cell>
          <cell r="H396">
            <v>0</v>
          </cell>
          <cell r="I396">
            <v>39.200000000000287</v>
          </cell>
          <cell r="J396">
            <v>2</v>
          </cell>
          <cell r="K396">
            <v>0.39200000000000029</v>
          </cell>
          <cell r="L396">
            <v>0</v>
          </cell>
          <cell r="M396">
            <v>0.39200000000000029</v>
          </cell>
          <cell r="N396">
            <v>0</v>
          </cell>
        </row>
        <row r="397">
          <cell r="A397">
            <v>0.39300000000000029</v>
          </cell>
          <cell r="B397">
            <v>1</v>
          </cell>
          <cell r="C397">
            <v>0.39300000000000029</v>
          </cell>
          <cell r="D397">
            <v>1</v>
          </cell>
          <cell r="E397">
            <v>0.39300000000000029</v>
          </cell>
          <cell r="F397">
            <v>1</v>
          </cell>
          <cell r="G397">
            <v>0.39300000000000029</v>
          </cell>
          <cell r="H397">
            <v>0</v>
          </cell>
          <cell r="I397">
            <v>39.300000000000288</v>
          </cell>
          <cell r="J397">
            <v>2</v>
          </cell>
          <cell r="K397">
            <v>0.39300000000000029</v>
          </cell>
          <cell r="L397">
            <v>0</v>
          </cell>
          <cell r="M397">
            <v>0.39300000000000029</v>
          </cell>
          <cell r="N397">
            <v>0</v>
          </cell>
        </row>
        <row r="398">
          <cell r="A398">
            <v>0.39400000000000029</v>
          </cell>
          <cell r="B398">
            <v>1</v>
          </cell>
          <cell r="C398">
            <v>0.39400000000000029</v>
          </cell>
          <cell r="D398">
            <v>1</v>
          </cell>
          <cell r="E398">
            <v>0.39400000000000029</v>
          </cell>
          <cell r="F398">
            <v>1</v>
          </cell>
          <cell r="G398">
            <v>0.39400000000000029</v>
          </cell>
          <cell r="H398">
            <v>0</v>
          </cell>
          <cell r="I398">
            <v>39.40000000000029</v>
          </cell>
          <cell r="J398">
            <v>2</v>
          </cell>
          <cell r="K398">
            <v>0.39400000000000029</v>
          </cell>
          <cell r="L398">
            <v>0</v>
          </cell>
          <cell r="M398">
            <v>0.39400000000000029</v>
          </cell>
          <cell r="N398">
            <v>0</v>
          </cell>
        </row>
        <row r="399">
          <cell r="A399">
            <v>0.3950000000000003</v>
          </cell>
          <cell r="B399">
            <v>1</v>
          </cell>
          <cell r="C399">
            <v>0.3950000000000003</v>
          </cell>
          <cell r="D399">
            <v>1</v>
          </cell>
          <cell r="E399">
            <v>0.3950000000000003</v>
          </cell>
          <cell r="F399">
            <v>1</v>
          </cell>
          <cell r="G399">
            <v>0.3950000000000003</v>
          </cell>
          <cell r="H399">
            <v>0</v>
          </cell>
          <cell r="I399">
            <v>39.500000000000291</v>
          </cell>
          <cell r="J399">
            <v>2</v>
          </cell>
          <cell r="K399">
            <v>0.3950000000000003</v>
          </cell>
          <cell r="L399">
            <v>0</v>
          </cell>
          <cell r="M399">
            <v>0.3950000000000003</v>
          </cell>
          <cell r="N399">
            <v>0</v>
          </cell>
        </row>
        <row r="400">
          <cell r="A400">
            <v>0.3960000000000003</v>
          </cell>
          <cell r="B400">
            <v>1</v>
          </cell>
          <cell r="C400">
            <v>0.3960000000000003</v>
          </cell>
          <cell r="D400">
            <v>1</v>
          </cell>
          <cell r="E400">
            <v>0.3960000000000003</v>
          </cell>
          <cell r="F400">
            <v>1</v>
          </cell>
          <cell r="G400">
            <v>0.3960000000000003</v>
          </cell>
          <cell r="H400">
            <v>0</v>
          </cell>
          <cell r="I400">
            <v>39.600000000000293</v>
          </cell>
          <cell r="J400">
            <v>2</v>
          </cell>
          <cell r="K400">
            <v>0.3960000000000003</v>
          </cell>
          <cell r="L400">
            <v>0</v>
          </cell>
          <cell r="M400">
            <v>0.3960000000000003</v>
          </cell>
          <cell r="N400">
            <v>0</v>
          </cell>
        </row>
        <row r="401">
          <cell r="A401">
            <v>0.3970000000000003</v>
          </cell>
          <cell r="B401">
            <v>1</v>
          </cell>
          <cell r="C401">
            <v>0.3970000000000003</v>
          </cell>
          <cell r="D401">
            <v>1</v>
          </cell>
          <cell r="E401">
            <v>0.3970000000000003</v>
          </cell>
          <cell r="F401">
            <v>1</v>
          </cell>
          <cell r="G401">
            <v>0.3970000000000003</v>
          </cell>
          <cell r="H401">
            <v>0</v>
          </cell>
          <cell r="I401">
            <v>39.700000000000294</v>
          </cell>
          <cell r="J401">
            <v>2</v>
          </cell>
          <cell r="K401">
            <v>0.3970000000000003</v>
          </cell>
          <cell r="L401">
            <v>0</v>
          </cell>
          <cell r="M401">
            <v>0.3970000000000003</v>
          </cell>
          <cell r="N401">
            <v>0</v>
          </cell>
        </row>
        <row r="402">
          <cell r="A402">
            <v>0.3980000000000003</v>
          </cell>
          <cell r="B402">
            <v>1</v>
          </cell>
          <cell r="C402">
            <v>0.3980000000000003</v>
          </cell>
          <cell r="D402">
            <v>1</v>
          </cell>
          <cell r="E402">
            <v>0.3980000000000003</v>
          </cell>
          <cell r="F402">
            <v>1</v>
          </cell>
          <cell r="G402">
            <v>0.3980000000000003</v>
          </cell>
          <cell r="H402">
            <v>0</v>
          </cell>
          <cell r="I402">
            <v>39.800000000000296</v>
          </cell>
          <cell r="J402">
            <v>2</v>
          </cell>
          <cell r="K402">
            <v>0.3980000000000003</v>
          </cell>
          <cell r="L402">
            <v>0</v>
          </cell>
          <cell r="M402">
            <v>0.3980000000000003</v>
          </cell>
          <cell r="N402">
            <v>0</v>
          </cell>
        </row>
        <row r="403">
          <cell r="A403">
            <v>0.3990000000000003</v>
          </cell>
          <cell r="B403">
            <v>1</v>
          </cell>
          <cell r="C403">
            <v>0.3990000000000003</v>
          </cell>
          <cell r="D403">
            <v>1</v>
          </cell>
          <cell r="E403">
            <v>0.3990000000000003</v>
          </cell>
          <cell r="F403">
            <v>1</v>
          </cell>
          <cell r="G403">
            <v>0.3990000000000003</v>
          </cell>
          <cell r="H403">
            <v>0</v>
          </cell>
          <cell r="I403">
            <v>39.900000000000297</v>
          </cell>
          <cell r="J403">
            <v>2</v>
          </cell>
          <cell r="K403">
            <v>0.3990000000000003</v>
          </cell>
          <cell r="L403">
            <v>0</v>
          </cell>
          <cell r="M403">
            <v>0.3990000000000003</v>
          </cell>
          <cell r="N403">
            <v>0</v>
          </cell>
        </row>
        <row r="404">
          <cell r="A404">
            <v>0.4000000000000003</v>
          </cell>
          <cell r="B404">
            <v>1</v>
          </cell>
          <cell r="C404">
            <v>0.4000000000000003</v>
          </cell>
          <cell r="D404">
            <v>1</v>
          </cell>
          <cell r="E404">
            <v>0.4000000000000003</v>
          </cell>
          <cell r="F404">
            <v>1</v>
          </cell>
          <cell r="G404">
            <v>0.4000000000000003</v>
          </cell>
          <cell r="H404">
            <v>0</v>
          </cell>
          <cell r="I404">
            <v>40.000000000000298</v>
          </cell>
          <cell r="J404">
            <v>2</v>
          </cell>
          <cell r="K404">
            <v>0.4000000000000003</v>
          </cell>
          <cell r="L404">
            <v>0</v>
          </cell>
          <cell r="M404">
            <v>0.4000000000000003</v>
          </cell>
          <cell r="N404">
            <v>0</v>
          </cell>
        </row>
        <row r="405">
          <cell r="A405">
            <v>0.4010000000000003</v>
          </cell>
          <cell r="B405">
            <v>1</v>
          </cell>
          <cell r="C405">
            <v>0.4010000000000003</v>
          </cell>
          <cell r="D405">
            <v>1</v>
          </cell>
          <cell r="E405">
            <v>0.4010000000000003</v>
          </cell>
          <cell r="F405">
            <v>1</v>
          </cell>
          <cell r="G405">
            <v>0.4010000000000003</v>
          </cell>
          <cell r="H405">
            <v>0</v>
          </cell>
          <cell r="I405">
            <v>40.1000000000003</v>
          </cell>
          <cell r="J405">
            <v>0</v>
          </cell>
          <cell r="K405">
            <v>0.4010000000000003</v>
          </cell>
          <cell r="L405">
            <v>0</v>
          </cell>
          <cell r="M405">
            <v>0.4010000000000003</v>
          </cell>
          <cell r="N405">
            <v>0</v>
          </cell>
        </row>
        <row r="406">
          <cell r="A406">
            <v>0.4020000000000003</v>
          </cell>
          <cell r="B406">
            <v>1</v>
          </cell>
          <cell r="C406">
            <v>0.4020000000000003</v>
          </cell>
          <cell r="D406">
            <v>1</v>
          </cell>
          <cell r="E406">
            <v>0.4020000000000003</v>
          </cell>
          <cell r="F406">
            <v>1</v>
          </cell>
          <cell r="G406">
            <v>0.4020000000000003</v>
          </cell>
          <cell r="H406">
            <v>0</v>
          </cell>
          <cell r="I406">
            <v>40.200000000000301</v>
          </cell>
          <cell r="J406">
            <v>0</v>
          </cell>
          <cell r="K406">
            <v>0.4020000000000003</v>
          </cell>
          <cell r="L406">
            <v>0</v>
          </cell>
          <cell r="M406">
            <v>0.4020000000000003</v>
          </cell>
          <cell r="N406">
            <v>0</v>
          </cell>
        </row>
        <row r="407">
          <cell r="A407">
            <v>0.4030000000000003</v>
          </cell>
          <cell r="B407">
            <v>1</v>
          </cell>
          <cell r="C407">
            <v>0.4030000000000003</v>
          </cell>
          <cell r="D407">
            <v>1</v>
          </cell>
          <cell r="E407">
            <v>0.4030000000000003</v>
          </cell>
          <cell r="F407">
            <v>1</v>
          </cell>
          <cell r="G407">
            <v>0.4030000000000003</v>
          </cell>
          <cell r="H407">
            <v>0</v>
          </cell>
          <cell r="I407">
            <v>40.300000000000303</v>
          </cell>
          <cell r="J407">
            <v>0</v>
          </cell>
          <cell r="K407">
            <v>0.4030000000000003</v>
          </cell>
          <cell r="L407">
            <v>0</v>
          </cell>
          <cell r="M407">
            <v>0.4030000000000003</v>
          </cell>
          <cell r="N407">
            <v>0</v>
          </cell>
        </row>
        <row r="408">
          <cell r="A408">
            <v>0.4040000000000003</v>
          </cell>
          <cell r="B408">
            <v>1</v>
          </cell>
          <cell r="C408">
            <v>0.4040000000000003</v>
          </cell>
          <cell r="D408">
            <v>1</v>
          </cell>
          <cell r="E408">
            <v>0.4040000000000003</v>
          </cell>
          <cell r="F408">
            <v>1</v>
          </cell>
          <cell r="G408">
            <v>0.4040000000000003</v>
          </cell>
          <cell r="H408">
            <v>0</v>
          </cell>
          <cell r="I408">
            <v>40.400000000000304</v>
          </cell>
          <cell r="J408">
            <v>0</v>
          </cell>
          <cell r="K408">
            <v>0.4040000000000003</v>
          </cell>
          <cell r="L408">
            <v>0</v>
          </cell>
          <cell r="M408">
            <v>0.4040000000000003</v>
          </cell>
          <cell r="N408">
            <v>0</v>
          </cell>
        </row>
        <row r="409">
          <cell r="A409">
            <v>0.4050000000000003</v>
          </cell>
          <cell r="B409">
            <v>1</v>
          </cell>
          <cell r="C409">
            <v>0.4050000000000003</v>
          </cell>
          <cell r="D409">
            <v>1</v>
          </cell>
          <cell r="E409">
            <v>0.4050000000000003</v>
          </cell>
          <cell r="F409">
            <v>1</v>
          </cell>
          <cell r="G409">
            <v>0.4050000000000003</v>
          </cell>
          <cell r="H409">
            <v>0</v>
          </cell>
          <cell r="I409">
            <v>40.500000000000306</v>
          </cell>
          <cell r="J409">
            <v>0</v>
          </cell>
          <cell r="K409">
            <v>0.4050000000000003</v>
          </cell>
          <cell r="L409">
            <v>0</v>
          </cell>
          <cell r="M409">
            <v>0.4050000000000003</v>
          </cell>
          <cell r="N409">
            <v>0</v>
          </cell>
        </row>
        <row r="410">
          <cell r="A410">
            <v>0.40600000000000031</v>
          </cell>
          <cell r="B410">
            <v>1</v>
          </cell>
          <cell r="C410">
            <v>0.40600000000000031</v>
          </cell>
          <cell r="D410">
            <v>1</v>
          </cell>
          <cell r="E410">
            <v>0.40600000000000031</v>
          </cell>
          <cell r="F410">
            <v>1</v>
          </cell>
          <cell r="G410">
            <v>0.40600000000000031</v>
          </cell>
          <cell r="H410">
            <v>0</v>
          </cell>
          <cell r="I410">
            <v>40.600000000000307</v>
          </cell>
          <cell r="J410">
            <v>0</v>
          </cell>
          <cell r="K410">
            <v>0.40600000000000031</v>
          </cell>
          <cell r="L410">
            <v>0</v>
          </cell>
          <cell r="M410">
            <v>0.40600000000000031</v>
          </cell>
          <cell r="N410">
            <v>0</v>
          </cell>
        </row>
        <row r="411">
          <cell r="A411">
            <v>0.40700000000000031</v>
          </cell>
          <cell r="B411">
            <v>1</v>
          </cell>
          <cell r="C411">
            <v>0.40700000000000031</v>
          </cell>
          <cell r="D411">
            <v>1</v>
          </cell>
          <cell r="E411">
            <v>0.40700000000000031</v>
          </cell>
          <cell r="F411">
            <v>1</v>
          </cell>
          <cell r="G411">
            <v>0.40700000000000031</v>
          </cell>
          <cell r="H411">
            <v>0</v>
          </cell>
          <cell r="I411">
            <v>40.700000000000308</v>
          </cell>
          <cell r="J411">
            <v>0</v>
          </cell>
          <cell r="K411">
            <v>0.40700000000000031</v>
          </cell>
          <cell r="L411">
            <v>0</v>
          </cell>
          <cell r="M411">
            <v>0.40700000000000031</v>
          </cell>
          <cell r="N411">
            <v>0</v>
          </cell>
        </row>
        <row r="412">
          <cell r="A412">
            <v>0.40800000000000031</v>
          </cell>
          <cell r="B412">
            <v>1</v>
          </cell>
          <cell r="C412">
            <v>0.40800000000000031</v>
          </cell>
          <cell r="D412">
            <v>1</v>
          </cell>
          <cell r="E412">
            <v>0.40800000000000031</v>
          </cell>
          <cell r="F412">
            <v>1</v>
          </cell>
          <cell r="G412">
            <v>0.40800000000000031</v>
          </cell>
          <cell r="H412">
            <v>0</v>
          </cell>
          <cell r="I412">
            <v>40.80000000000031</v>
          </cell>
          <cell r="J412">
            <v>0</v>
          </cell>
          <cell r="K412">
            <v>0.40800000000000031</v>
          </cell>
          <cell r="L412">
            <v>0</v>
          </cell>
          <cell r="M412">
            <v>0.40800000000000031</v>
          </cell>
          <cell r="N412">
            <v>0</v>
          </cell>
        </row>
        <row r="413">
          <cell r="A413">
            <v>0.40900000000000031</v>
          </cell>
          <cell r="B413">
            <v>1</v>
          </cell>
          <cell r="C413">
            <v>0.40900000000000031</v>
          </cell>
          <cell r="D413">
            <v>1</v>
          </cell>
          <cell r="E413">
            <v>0.40900000000000031</v>
          </cell>
          <cell r="F413">
            <v>1</v>
          </cell>
          <cell r="G413">
            <v>0.40900000000000031</v>
          </cell>
          <cell r="H413">
            <v>0</v>
          </cell>
          <cell r="I413">
            <v>40.900000000000311</v>
          </cell>
          <cell r="J413">
            <v>0</v>
          </cell>
          <cell r="K413">
            <v>0.40900000000000031</v>
          </cell>
          <cell r="L413">
            <v>0</v>
          </cell>
          <cell r="M413">
            <v>0.40900000000000031</v>
          </cell>
          <cell r="N413">
            <v>0</v>
          </cell>
        </row>
        <row r="414">
          <cell r="A414">
            <v>0.41000000000000031</v>
          </cell>
          <cell r="B414">
            <v>1</v>
          </cell>
          <cell r="C414">
            <v>0.41000000000000031</v>
          </cell>
          <cell r="D414">
            <v>1</v>
          </cell>
          <cell r="E414">
            <v>0.41000000000000031</v>
          </cell>
          <cell r="F414">
            <v>1</v>
          </cell>
          <cell r="G414">
            <v>0.41000000000000031</v>
          </cell>
          <cell r="H414">
            <v>0</v>
          </cell>
          <cell r="I414">
            <v>41.000000000000313</v>
          </cell>
          <cell r="J414">
            <v>0</v>
          </cell>
          <cell r="K414">
            <v>0.41000000000000031</v>
          </cell>
          <cell r="L414">
            <v>0</v>
          </cell>
          <cell r="M414">
            <v>0.41000000000000031</v>
          </cell>
          <cell r="N414">
            <v>0</v>
          </cell>
        </row>
        <row r="415">
          <cell r="A415">
            <v>0.41100000000000031</v>
          </cell>
          <cell r="B415">
            <v>1</v>
          </cell>
          <cell r="C415">
            <v>0.41100000000000031</v>
          </cell>
          <cell r="D415">
            <v>1</v>
          </cell>
          <cell r="E415">
            <v>0.41100000000000031</v>
          </cell>
          <cell r="F415">
            <v>1</v>
          </cell>
          <cell r="G415">
            <v>0.41100000000000031</v>
          </cell>
          <cell r="H415">
            <v>0</v>
          </cell>
          <cell r="I415">
            <v>41.100000000000314</v>
          </cell>
          <cell r="J415">
            <v>0</v>
          </cell>
          <cell r="K415">
            <v>0.41100000000000031</v>
          </cell>
          <cell r="L415">
            <v>0</v>
          </cell>
          <cell r="M415">
            <v>0.41100000000000031</v>
          </cell>
          <cell r="N415">
            <v>0</v>
          </cell>
        </row>
        <row r="416">
          <cell r="A416">
            <v>0.41200000000000031</v>
          </cell>
          <cell r="B416">
            <v>1</v>
          </cell>
          <cell r="C416">
            <v>0.41200000000000031</v>
          </cell>
          <cell r="D416">
            <v>1</v>
          </cell>
          <cell r="E416">
            <v>0.41200000000000031</v>
          </cell>
          <cell r="F416">
            <v>1</v>
          </cell>
          <cell r="G416">
            <v>0.41200000000000031</v>
          </cell>
          <cell r="H416">
            <v>0</v>
          </cell>
          <cell r="I416">
            <v>41.200000000000315</v>
          </cell>
          <cell r="J416">
            <v>0</v>
          </cell>
          <cell r="K416">
            <v>0.41200000000000031</v>
          </cell>
          <cell r="L416">
            <v>0</v>
          </cell>
          <cell r="M416">
            <v>0.41200000000000031</v>
          </cell>
          <cell r="N416">
            <v>0</v>
          </cell>
        </row>
        <row r="417">
          <cell r="A417">
            <v>0.41300000000000031</v>
          </cell>
          <cell r="B417">
            <v>1</v>
          </cell>
          <cell r="C417">
            <v>0.41300000000000031</v>
          </cell>
          <cell r="D417">
            <v>1</v>
          </cell>
          <cell r="E417">
            <v>0.41300000000000031</v>
          </cell>
          <cell r="F417">
            <v>1</v>
          </cell>
          <cell r="G417">
            <v>0.41300000000000031</v>
          </cell>
          <cell r="H417">
            <v>0</v>
          </cell>
          <cell r="I417">
            <v>41.300000000000317</v>
          </cell>
          <cell r="J417">
            <v>0</v>
          </cell>
          <cell r="K417">
            <v>0.41300000000000031</v>
          </cell>
          <cell r="L417">
            <v>0</v>
          </cell>
          <cell r="M417">
            <v>0.41300000000000031</v>
          </cell>
          <cell r="N417">
            <v>0</v>
          </cell>
        </row>
        <row r="418">
          <cell r="A418">
            <v>0.41400000000000031</v>
          </cell>
          <cell r="B418">
            <v>1</v>
          </cell>
          <cell r="C418">
            <v>0.41400000000000031</v>
          </cell>
          <cell r="D418">
            <v>1</v>
          </cell>
          <cell r="E418">
            <v>0.41400000000000031</v>
          </cell>
          <cell r="F418">
            <v>1</v>
          </cell>
          <cell r="G418">
            <v>0.41400000000000031</v>
          </cell>
          <cell r="H418">
            <v>0</v>
          </cell>
          <cell r="I418">
            <v>41.400000000000318</v>
          </cell>
          <cell r="J418">
            <v>0</v>
          </cell>
          <cell r="K418">
            <v>0.41400000000000031</v>
          </cell>
          <cell r="L418">
            <v>0</v>
          </cell>
          <cell r="M418">
            <v>0.41400000000000031</v>
          </cell>
          <cell r="N418">
            <v>0</v>
          </cell>
        </row>
        <row r="419">
          <cell r="A419">
            <v>0.41500000000000031</v>
          </cell>
          <cell r="B419">
            <v>1</v>
          </cell>
          <cell r="C419">
            <v>0.41500000000000031</v>
          </cell>
          <cell r="D419">
            <v>1</v>
          </cell>
          <cell r="E419">
            <v>0.41500000000000031</v>
          </cell>
          <cell r="F419">
            <v>1</v>
          </cell>
          <cell r="G419">
            <v>0.41500000000000031</v>
          </cell>
          <cell r="H419">
            <v>0</v>
          </cell>
          <cell r="I419">
            <v>41.50000000000032</v>
          </cell>
          <cell r="J419">
            <v>0</v>
          </cell>
          <cell r="K419">
            <v>0.41500000000000031</v>
          </cell>
          <cell r="L419">
            <v>0</v>
          </cell>
          <cell r="M419">
            <v>0.41500000000000031</v>
          </cell>
          <cell r="N419">
            <v>0</v>
          </cell>
        </row>
        <row r="420">
          <cell r="A420">
            <v>0.41600000000000031</v>
          </cell>
          <cell r="B420">
            <v>1</v>
          </cell>
          <cell r="C420">
            <v>0.41600000000000031</v>
          </cell>
          <cell r="D420">
            <v>1</v>
          </cell>
          <cell r="E420">
            <v>0.41600000000000031</v>
          </cell>
          <cell r="F420">
            <v>1</v>
          </cell>
          <cell r="G420">
            <v>0.41600000000000031</v>
          </cell>
          <cell r="H420">
            <v>0</v>
          </cell>
          <cell r="I420">
            <v>41.600000000000321</v>
          </cell>
          <cell r="J420">
            <v>0</v>
          </cell>
          <cell r="K420">
            <v>0.41600000000000031</v>
          </cell>
          <cell r="L420">
            <v>0</v>
          </cell>
          <cell r="M420">
            <v>0.41600000000000031</v>
          </cell>
          <cell r="N420">
            <v>0</v>
          </cell>
        </row>
        <row r="421">
          <cell r="A421">
            <v>0.41700000000000031</v>
          </cell>
          <cell r="B421">
            <v>1</v>
          </cell>
          <cell r="C421">
            <v>0.41700000000000031</v>
          </cell>
          <cell r="D421">
            <v>1</v>
          </cell>
          <cell r="E421">
            <v>0.41700000000000031</v>
          </cell>
          <cell r="F421">
            <v>1</v>
          </cell>
          <cell r="G421">
            <v>0.41700000000000031</v>
          </cell>
          <cell r="H421">
            <v>0</v>
          </cell>
          <cell r="I421">
            <v>41.700000000000323</v>
          </cell>
          <cell r="J421">
            <v>0</v>
          </cell>
          <cell r="K421">
            <v>0.41700000000000031</v>
          </cell>
          <cell r="L421">
            <v>0</v>
          </cell>
          <cell r="M421">
            <v>0.41700000000000031</v>
          </cell>
          <cell r="N421">
            <v>0</v>
          </cell>
        </row>
        <row r="422">
          <cell r="A422">
            <v>0.41800000000000032</v>
          </cell>
          <cell r="B422">
            <v>1</v>
          </cell>
          <cell r="C422">
            <v>0.41800000000000032</v>
          </cell>
          <cell r="D422">
            <v>1</v>
          </cell>
          <cell r="E422">
            <v>0.41800000000000032</v>
          </cell>
          <cell r="F422">
            <v>1</v>
          </cell>
          <cell r="G422">
            <v>0.41800000000000032</v>
          </cell>
          <cell r="H422">
            <v>0</v>
          </cell>
          <cell r="I422">
            <v>41.800000000000324</v>
          </cell>
          <cell r="J422">
            <v>0</v>
          </cell>
          <cell r="K422">
            <v>0.41800000000000032</v>
          </cell>
          <cell r="L422">
            <v>0</v>
          </cell>
          <cell r="M422">
            <v>0.41800000000000032</v>
          </cell>
          <cell r="N422">
            <v>0</v>
          </cell>
        </row>
        <row r="423">
          <cell r="A423">
            <v>0.41900000000000032</v>
          </cell>
          <cell r="B423">
            <v>1</v>
          </cell>
          <cell r="C423">
            <v>0.41900000000000032</v>
          </cell>
          <cell r="D423">
            <v>1</v>
          </cell>
          <cell r="E423">
            <v>0.41900000000000032</v>
          </cell>
          <cell r="F423">
            <v>1</v>
          </cell>
          <cell r="G423">
            <v>0.41900000000000032</v>
          </cell>
          <cell r="H423">
            <v>0</v>
          </cell>
          <cell r="I423">
            <v>41.900000000000325</v>
          </cell>
          <cell r="J423">
            <v>0</v>
          </cell>
          <cell r="K423">
            <v>0.41900000000000032</v>
          </cell>
          <cell r="L423">
            <v>0</v>
          </cell>
          <cell r="M423">
            <v>0.41900000000000032</v>
          </cell>
          <cell r="N423">
            <v>0</v>
          </cell>
        </row>
        <row r="424">
          <cell r="A424">
            <v>0.42000000000000032</v>
          </cell>
          <cell r="B424">
            <v>1</v>
          </cell>
          <cell r="C424">
            <v>0.42000000000000032</v>
          </cell>
          <cell r="D424">
            <v>1</v>
          </cell>
          <cell r="E424">
            <v>0.42000000000000032</v>
          </cell>
          <cell r="F424">
            <v>1</v>
          </cell>
          <cell r="G424">
            <v>0.42000000000000032</v>
          </cell>
          <cell r="H424">
            <v>0</v>
          </cell>
          <cell r="I424">
            <v>42.000000000000327</v>
          </cell>
          <cell r="J424">
            <v>0</v>
          </cell>
          <cell r="K424">
            <v>0.42000000000000032</v>
          </cell>
          <cell r="L424">
            <v>0</v>
          </cell>
          <cell r="M424">
            <v>0.42000000000000032</v>
          </cell>
          <cell r="N424">
            <v>0</v>
          </cell>
        </row>
        <row r="425">
          <cell r="A425">
            <v>0.42100000000000032</v>
          </cell>
          <cell r="B425">
            <v>1</v>
          </cell>
          <cell r="C425">
            <v>0.42100000000000032</v>
          </cell>
          <cell r="D425">
            <v>1</v>
          </cell>
          <cell r="E425">
            <v>0.42100000000000032</v>
          </cell>
          <cell r="F425">
            <v>1</v>
          </cell>
          <cell r="G425">
            <v>0.42100000000000032</v>
          </cell>
          <cell r="H425">
            <v>0</v>
          </cell>
          <cell r="I425">
            <v>42.100000000000328</v>
          </cell>
          <cell r="J425">
            <v>0</v>
          </cell>
          <cell r="K425">
            <v>0.42100000000000032</v>
          </cell>
          <cell r="L425">
            <v>0</v>
          </cell>
          <cell r="M425">
            <v>0.42100000000000032</v>
          </cell>
          <cell r="N425">
            <v>0</v>
          </cell>
        </row>
        <row r="426">
          <cell r="A426">
            <v>0.42200000000000032</v>
          </cell>
          <cell r="B426">
            <v>1</v>
          </cell>
          <cell r="C426">
            <v>0.42200000000000032</v>
          </cell>
          <cell r="D426">
            <v>1</v>
          </cell>
          <cell r="E426">
            <v>0.42200000000000032</v>
          </cell>
          <cell r="F426">
            <v>1</v>
          </cell>
          <cell r="G426">
            <v>0.42200000000000032</v>
          </cell>
          <cell r="H426">
            <v>0</v>
          </cell>
          <cell r="I426">
            <v>42.20000000000033</v>
          </cell>
          <cell r="J426">
            <v>0</v>
          </cell>
          <cell r="K426">
            <v>0.42200000000000032</v>
          </cell>
          <cell r="L426">
            <v>0</v>
          </cell>
          <cell r="M426">
            <v>0.42200000000000032</v>
          </cell>
          <cell r="N426">
            <v>0</v>
          </cell>
        </row>
        <row r="427">
          <cell r="A427">
            <v>0.42300000000000032</v>
          </cell>
          <cell r="B427">
            <v>1</v>
          </cell>
          <cell r="C427">
            <v>0.42300000000000032</v>
          </cell>
          <cell r="D427">
            <v>1</v>
          </cell>
          <cell r="E427">
            <v>0.42300000000000032</v>
          </cell>
          <cell r="F427">
            <v>1</v>
          </cell>
          <cell r="G427">
            <v>0.42300000000000032</v>
          </cell>
          <cell r="H427">
            <v>0</v>
          </cell>
          <cell r="I427">
            <v>42.300000000000331</v>
          </cell>
          <cell r="J427">
            <v>0</v>
          </cell>
          <cell r="K427">
            <v>0.42300000000000032</v>
          </cell>
          <cell r="L427">
            <v>0</v>
          </cell>
          <cell r="M427">
            <v>0.42300000000000032</v>
          </cell>
          <cell r="N427">
            <v>0</v>
          </cell>
        </row>
        <row r="428">
          <cell r="A428">
            <v>0.42400000000000032</v>
          </cell>
          <cell r="B428">
            <v>1</v>
          </cell>
          <cell r="C428">
            <v>0.42400000000000032</v>
          </cell>
          <cell r="D428">
            <v>1</v>
          </cell>
          <cell r="E428">
            <v>0.42400000000000032</v>
          </cell>
          <cell r="F428">
            <v>1</v>
          </cell>
          <cell r="G428">
            <v>0.42400000000000032</v>
          </cell>
          <cell r="H428">
            <v>0</v>
          </cell>
          <cell r="I428">
            <v>42.400000000000333</v>
          </cell>
          <cell r="J428">
            <v>0</v>
          </cell>
          <cell r="K428">
            <v>0.42400000000000032</v>
          </cell>
          <cell r="L428">
            <v>0</v>
          </cell>
          <cell r="M428">
            <v>0.42400000000000032</v>
          </cell>
          <cell r="N428">
            <v>0</v>
          </cell>
        </row>
        <row r="429">
          <cell r="A429">
            <v>0.42500000000000032</v>
          </cell>
          <cell r="B429">
            <v>1</v>
          </cell>
          <cell r="C429">
            <v>0.42500000000000032</v>
          </cell>
          <cell r="D429">
            <v>1</v>
          </cell>
          <cell r="E429">
            <v>0.42500000000000032</v>
          </cell>
          <cell r="F429">
            <v>1</v>
          </cell>
          <cell r="G429">
            <v>0.42500000000000032</v>
          </cell>
          <cell r="H429">
            <v>0</v>
          </cell>
          <cell r="I429">
            <v>42.500000000000334</v>
          </cell>
          <cell r="J429">
            <v>0</v>
          </cell>
          <cell r="K429">
            <v>0.42500000000000032</v>
          </cell>
          <cell r="L429">
            <v>0</v>
          </cell>
          <cell r="M429">
            <v>0.42500000000000032</v>
          </cell>
          <cell r="N429">
            <v>0</v>
          </cell>
        </row>
        <row r="430">
          <cell r="A430">
            <v>0.42600000000000032</v>
          </cell>
          <cell r="B430">
            <v>1</v>
          </cell>
          <cell r="C430">
            <v>0.42600000000000032</v>
          </cell>
          <cell r="D430">
            <v>1</v>
          </cell>
          <cell r="E430">
            <v>0.42600000000000032</v>
          </cell>
          <cell r="F430">
            <v>1</v>
          </cell>
          <cell r="G430">
            <v>0.42600000000000032</v>
          </cell>
          <cell r="H430">
            <v>0</v>
          </cell>
          <cell r="I430">
            <v>42.600000000000335</v>
          </cell>
          <cell r="J430">
            <v>0</v>
          </cell>
          <cell r="K430">
            <v>0.42600000000000032</v>
          </cell>
          <cell r="L430">
            <v>0</v>
          </cell>
          <cell r="M430">
            <v>0.42600000000000032</v>
          </cell>
          <cell r="N430">
            <v>0</v>
          </cell>
        </row>
        <row r="431">
          <cell r="A431">
            <v>0.42700000000000032</v>
          </cell>
          <cell r="B431">
            <v>1</v>
          </cell>
          <cell r="C431">
            <v>0.42700000000000032</v>
          </cell>
          <cell r="D431">
            <v>1</v>
          </cell>
          <cell r="E431">
            <v>0.42700000000000032</v>
          </cell>
          <cell r="F431">
            <v>1</v>
          </cell>
          <cell r="G431">
            <v>0.42700000000000032</v>
          </cell>
          <cell r="H431">
            <v>0</v>
          </cell>
          <cell r="I431">
            <v>42.700000000000337</v>
          </cell>
          <cell r="J431">
            <v>0</v>
          </cell>
          <cell r="K431">
            <v>0.42700000000000032</v>
          </cell>
          <cell r="L431">
            <v>0</v>
          </cell>
          <cell r="M431">
            <v>0.42700000000000032</v>
          </cell>
          <cell r="N431">
            <v>0</v>
          </cell>
        </row>
        <row r="432">
          <cell r="A432">
            <v>0.42800000000000032</v>
          </cell>
          <cell r="B432">
            <v>1</v>
          </cell>
          <cell r="C432">
            <v>0.42800000000000032</v>
          </cell>
          <cell r="D432">
            <v>1</v>
          </cell>
          <cell r="E432">
            <v>0.42800000000000032</v>
          </cell>
          <cell r="F432">
            <v>1</v>
          </cell>
          <cell r="G432">
            <v>0.42800000000000032</v>
          </cell>
          <cell r="H432">
            <v>0</v>
          </cell>
          <cell r="I432">
            <v>42.800000000000338</v>
          </cell>
          <cell r="J432">
            <v>0</v>
          </cell>
          <cell r="K432">
            <v>0.42800000000000032</v>
          </cell>
          <cell r="L432">
            <v>0</v>
          </cell>
          <cell r="M432">
            <v>0.42800000000000032</v>
          </cell>
          <cell r="N432">
            <v>0</v>
          </cell>
        </row>
        <row r="433">
          <cell r="A433">
            <v>0.42900000000000033</v>
          </cell>
          <cell r="B433">
            <v>1</v>
          </cell>
          <cell r="C433">
            <v>0.42900000000000033</v>
          </cell>
          <cell r="D433">
            <v>1</v>
          </cell>
          <cell r="E433">
            <v>0.42900000000000033</v>
          </cell>
          <cell r="F433">
            <v>1</v>
          </cell>
          <cell r="G433">
            <v>0.42900000000000033</v>
          </cell>
          <cell r="H433">
            <v>0</v>
          </cell>
          <cell r="I433">
            <v>42.90000000000034</v>
          </cell>
          <cell r="J433">
            <v>0</v>
          </cell>
          <cell r="K433">
            <v>0.42900000000000033</v>
          </cell>
          <cell r="L433">
            <v>0</v>
          </cell>
          <cell r="M433">
            <v>0.42900000000000033</v>
          </cell>
          <cell r="N433">
            <v>0</v>
          </cell>
        </row>
        <row r="434">
          <cell r="A434">
            <v>0.43000000000000033</v>
          </cell>
          <cell r="B434">
            <v>1</v>
          </cell>
          <cell r="C434">
            <v>0.43000000000000033</v>
          </cell>
          <cell r="D434">
            <v>1</v>
          </cell>
          <cell r="E434">
            <v>0.43000000000000033</v>
          </cell>
          <cell r="F434">
            <v>1</v>
          </cell>
          <cell r="G434">
            <v>0.43000000000000033</v>
          </cell>
          <cell r="H434">
            <v>0</v>
          </cell>
          <cell r="I434">
            <v>43.000000000000341</v>
          </cell>
          <cell r="J434">
            <v>0</v>
          </cell>
          <cell r="K434">
            <v>0.43000000000000033</v>
          </cell>
          <cell r="L434">
            <v>0</v>
          </cell>
          <cell r="M434">
            <v>0.43000000000000033</v>
          </cell>
          <cell r="N434">
            <v>0</v>
          </cell>
        </row>
        <row r="435">
          <cell r="A435">
            <v>0.43100000000000033</v>
          </cell>
          <cell r="B435">
            <v>1</v>
          </cell>
          <cell r="C435">
            <v>0.43100000000000033</v>
          </cell>
          <cell r="D435">
            <v>1</v>
          </cell>
          <cell r="E435">
            <v>0.43100000000000033</v>
          </cell>
          <cell r="F435">
            <v>1</v>
          </cell>
          <cell r="G435">
            <v>0.43100000000000033</v>
          </cell>
          <cell r="H435">
            <v>0</v>
          </cell>
          <cell r="I435">
            <v>43.100000000000342</v>
          </cell>
          <cell r="J435">
            <v>0</v>
          </cell>
          <cell r="K435">
            <v>0.43100000000000033</v>
          </cell>
          <cell r="L435">
            <v>0</v>
          </cell>
          <cell r="M435">
            <v>0.43100000000000033</v>
          </cell>
          <cell r="N435">
            <v>0</v>
          </cell>
        </row>
        <row r="436">
          <cell r="A436">
            <v>0.43200000000000033</v>
          </cell>
          <cell r="B436">
            <v>1</v>
          </cell>
          <cell r="C436">
            <v>0.43200000000000033</v>
          </cell>
          <cell r="D436">
            <v>1</v>
          </cell>
          <cell r="E436">
            <v>0.43200000000000033</v>
          </cell>
          <cell r="F436">
            <v>1</v>
          </cell>
          <cell r="G436">
            <v>0.43200000000000033</v>
          </cell>
          <cell r="H436">
            <v>0</v>
          </cell>
          <cell r="I436">
            <v>43.200000000000344</v>
          </cell>
          <cell r="J436">
            <v>0</v>
          </cell>
          <cell r="K436">
            <v>0.43200000000000033</v>
          </cell>
          <cell r="L436">
            <v>0</v>
          </cell>
          <cell r="M436">
            <v>0.43200000000000033</v>
          </cell>
          <cell r="N436">
            <v>0</v>
          </cell>
        </row>
        <row r="437">
          <cell r="A437">
            <v>0.43300000000000033</v>
          </cell>
          <cell r="B437">
            <v>1</v>
          </cell>
          <cell r="C437">
            <v>0.43300000000000033</v>
          </cell>
          <cell r="D437">
            <v>1</v>
          </cell>
          <cell r="E437">
            <v>0.43300000000000033</v>
          </cell>
          <cell r="F437">
            <v>1</v>
          </cell>
          <cell r="G437">
            <v>0.43300000000000033</v>
          </cell>
          <cell r="H437">
            <v>0</v>
          </cell>
          <cell r="I437">
            <v>43.300000000000345</v>
          </cell>
          <cell r="J437">
            <v>0</v>
          </cell>
          <cell r="K437">
            <v>0.43300000000000033</v>
          </cell>
          <cell r="L437">
            <v>0</v>
          </cell>
          <cell r="M437">
            <v>0.43300000000000033</v>
          </cell>
          <cell r="N437">
            <v>0</v>
          </cell>
        </row>
        <row r="438">
          <cell r="A438">
            <v>0.43400000000000033</v>
          </cell>
          <cell r="B438">
            <v>1</v>
          </cell>
          <cell r="C438">
            <v>0.43400000000000033</v>
          </cell>
          <cell r="D438">
            <v>1</v>
          </cell>
          <cell r="E438">
            <v>0.43400000000000033</v>
          </cell>
          <cell r="F438">
            <v>1</v>
          </cell>
          <cell r="G438">
            <v>0.43400000000000033</v>
          </cell>
          <cell r="H438">
            <v>0</v>
          </cell>
          <cell r="I438">
            <v>43.400000000000347</v>
          </cell>
          <cell r="J438">
            <v>0</v>
          </cell>
          <cell r="K438">
            <v>0.43400000000000033</v>
          </cell>
          <cell r="L438">
            <v>0</v>
          </cell>
          <cell r="M438">
            <v>0.43400000000000033</v>
          </cell>
          <cell r="N438">
            <v>0</v>
          </cell>
        </row>
        <row r="439">
          <cell r="A439">
            <v>0.43500000000000033</v>
          </cell>
          <cell r="B439">
            <v>1</v>
          </cell>
          <cell r="C439">
            <v>0.43500000000000033</v>
          </cell>
          <cell r="D439">
            <v>1</v>
          </cell>
          <cell r="E439">
            <v>0.43500000000000033</v>
          </cell>
          <cell r="F439">
            <v>1</v>
          </cell>
          <cell r="G439">
            <v>0.43500000000000033</v>
          </cell>
          <cell r="H439">
            <v>0</v>
          </cell>
          <cell r="I439">
            <v>43.500000000000348</v>
          </cell>
          <cell r="J439">
            <v>0</v>
          </cell>
          <cell r="K439">
            <v>0.43500000000000033</v>
          </cell>
          <cell r="L439">
            <v>0</v>
          </cell>
          <cell r="M439">
            <v>0.43500000000000033</v>
          </cell>
          <cell r="N439">
            <v>0</v>
          </cell>
        </row>
        <row r="440">
          <cell r="A440">
            <v>0.43600000000000033</v>
          </cell>
          <cell r="B440">
            <v>1</v>
          </cell>
          <cell r="C440">
            <v>0.43600000000000033</v>
          </cell>
          <cell r="D440">
            <v>1</v>
          </cell>
          <cell r="E440">
            <v>0.43600000000000033</v>
          </cell>
          <cell r="F440">
            <v>1</v>
          </cell>
          <cell r="G440">
            <v>0.43600000000000033</v>
          </cell>
          <cell r="H440">
            <v>0</v>
          </cell>
          <cell r="I440">
            <v>43.60000000000035</v>
          </cell>
          <cell r="J440">
            <v>0</v>
          </cell>
          <cell r="K440">
            <v>0.43600000000000033</v>
          </cell>
          <cell r="L440">
            <v>0</v>
          </cell>
          <cell r="M440">
            <v>0.43600000000000033</v>
          </cell>
          <cell r="N440">
            <v>0</v>
          </cell>
        </row>
        <row r="441">
          <cell r="A441">
            <v>0.43700000000000033</v>
          </cell>
          <cell r="B441">
            <v>1</v>
          </cell>
          <cell r="C441">
            <v>0.43700000000000033</v>
          </cell>
          <cell r="D441">
            <v>1</v>
          </cell>
          <cell r="E441">
            <v>0.43700000000000033</v>
          </cell>
          <cell r="F441">
            <v>1</v>
          </cell>
          <cell r="G441">
            <v>0.43700000000000033</v>
          </cell>
          <cell r="H441">
            <v>0</v>
          </cell>
          <cell r="I441">
            <v>43.700000000000351</v>
          </cell>
          <cell r="J441">
            <v>0</v>
          </cell>
          <cell r="K441">
            <v>0.43700000000000033</v>
          </cell>
          <cell r="L441">
            <v>0</v>
          </cell>
          <cell r="M441">
            <v>0.43700000000000033</v>
          </cell>
          <cell r="N441">
            <v>0</v>
          </cell>
        </row>
        <row r="442">
          <cell r="A442">
            <v>0.43800000000000033</v>
          </cell>
          <cell r="B442">
            <v>1</v>
          </cell>
          <cell r="C442">
            <v>0.43800000000000033</v>
          </cell>
          <cell r="D442">
            <v>1</v>
          </cell>
          <cell r="E442">
            <v>0.43800000000000033</v>
          </cell>
          <cell r="F442">
            <v>1</v>
          </cell>
          <cell r="G442">
            <v>0.43800000000000033</v>
          </cell>
          <cell r="H442">
            <v>0</v>
          </cell>
          <cell r="I442">
            <v>43.800000000000352</v>
          </cell>
          <cell r="J442">
            <v>0</v>
          </cell>
          <cell r="K442">
            <v>0.43800000000000033</v>
          </cell>
          <cell r="L442">
            <v>0</v>
          </cell>
          <cell r="M442">
            <v>0.43800000000000033</v>
          </cell>
          <cell r="N442">
            <v>0</v>
          </cell>
        </row>
        <row r="443">
          <cell r="A443">
            <v>0.43900000000000033</v>
          </cell>
          <cell r="B443">
            <v>1</v>
          </cell>
          <cell r="C443">
            <v>0.43900000000000033</v>
          </cell>
          <cell r="D443">
            <v>1</v>
          </cell>
          <cell r="E443">
            <v>0.43900000000000033</v>
          </cell>
          <cell r="F443">
            <v>1</v>
          </cell>
          <cell r="G443">
            <v>0.43900000000000033</v>
          </cell>
          <cell r="H443">
            <v>0</v>
          </cell>
          <cell r="I443">
            <v>43.900000000000354</v>
          </cell>
          <cell r="J443">
            <v>0</v>
          </cell>
          <cell r="K443">
            <v>0.43900000000000033</v>
          </cell>
          <cell r="L443">
            <v>0</v>
          </cell>
          <cell r="M443">
            <v>0.43900000000000033</v>
          </cell>
          <cell r="N443">
            <v>0</v>
          </cell>
        </row>
        <row r="444">
          <cell r="A444">
            <v>0.44000000000000034</v>
          </cell>
          <cell r="B444">
            <v>1</v>
          </cell>
          <cell r="C444">
            <v>0.44000000000000034</v>
          </cell>
          <cell r="D444">
            <v>1</v>
          </cell>
          <cell r="E444">
            <v>0.44000000000000034</v>
          </cell>
          <cell r="F444">
            <v>1</v>
          </cell>
          <cell r="G444">
            <v>0.44000000000000034</v>
          </cell>
          <cell r="H444">
            <v>0</v>
          </cell>
          <cell r="I444">
            <v>44.000000000000355</v>
          </cell>
          <cell r="J444">
            <v>0</v>
          </cell>
          <cell r="K444">
            <v>0.44000000000000034</v>
          </cell>
          <cell r="L444">
            <v>0</v>
          </cell>
          <cell r="M444">
            <v>0.44000000000000034</v>
          </cell>
          <cell r="N444">
            <v>0</v>
          </cell>
        </row>
        <row r="445">
          <cell r="A445">
            <v>0.44100000000000034</v>
          </cell>
          <cell r="B445">
            <v>1</v>
          </cell>
          <cell r="C445">
            <v>0.44100000000000034</v>
          </cell>
          <cell r="D445">
            <v>1</v>
          </cell>
          <cell r="E445">
            <v>0.44100000000000034</v>
          </cell>
          <cell r="F445">
            <v>1</v>
          </cell>
          <cell r="G445">
            <v>0.44100000000000034</v>
          </cell>
          <cell r="H445">
            <v>0</v>
          </cell>
          <cell r="I445">
            <v>44.100000000000357</v>
          </cell>
          <cell r="J445">
            <v>0</v>
          </cell>
          <cell r="K445">
            <v>0.44100000000000034</v>
          </cell>
          <cell r="L445">
            <v>0</v>
          </cell>
          <cell r="M445">
            <v>0.44100000000000034</v>
          </cell>
          <cell r="N445">
            <v>0</v>
          </cell>
        </row>
        <row r="446">
          <cell r="A446">
            <v>0.44200000000000034</v>
          </cell>
          <cell r="B446">
            <v>1</v>
          </cell>
          <cell r="C446">
            <v>0.44200000000000034</v>
          </cell>
          <cell r="D446">
            <v>1</v>
          </cell>
          <cell r="E446">
            <v>0.44200000000000034</v>
          </cell>
          <cell r="F446">
            <v>1</v>
          </cell>
          <cell r="G446">
            <v>0.44200000000000034</v>
          </cell>
          <cell r="H446">
            <v>0</v>
          </cell>
          <cell r="I446">
            <v>44.200000000000358</v>
          </cell>
          <cell r="J446">
            <v>0</v>
          </cell>
          <cell r="K446">
            <v>0.44200000000000034</v>
          </cell>
          <cell r="L446">
            <v>0</v>
          </cell>
          <cell r="M446">
            <v>0.44200000000000034</v>
          </cell>
          <cell r="N446">
            <v>0</v>
          </cell>
        </row>
        <row r="447">
          <cell r="A447">
            <v>0.44300000000000034</v>
          </cell>
          <cell r="B447">
            <v>1</v>
          </cell>
          <cell r="C447">
            <v>0.44300000000000034</v>
          </cell>
          <cell r="D447">
            <v>1</v>
          </cell>
          <cell r="E447">
            <v>0.44300000000000034</v>
          </cell>
          <cell r="F447">
            <v>1</v>
          </cell>
          <cell r="G447">
            <v>0.44300000000000034</v>
          </cell>
          <cell r="H447">
            <v>0</v>
          </cell>
          <cell r="I447">
            <v>44.30000000000036</v>
          </cell>
          <cell r="J447">
            <v>0</v>
          </cell>
          <cell r="K447">
            <v>0.44300000000000034</v>
          </cell>
          <cell r="L447">
            <v>0</v>
          </cell>
          <cell r="M447">
            <v>0.44300000000000034</v>
          </cell>
          <cell r="N447">
            <v>0</v>
          </cell>
        </row>
        <row r="448">
          <cell r="A448">
            <v>0.44400000000000034</v>
          </cell>
          <cell r="B448">
            <v>1</v>
          </cell>
          <cell r="C448">
            <v>0.44400000000000034</v>
          </cell>
          <cell r="D448">
            <v>1</v>
          </cell>
          <cell r="E448">
            <v>0.44400000000000034</v>
          </cell>
          <cell r="F448">
            <v>1</v>
          </cell>
          <cell r="G448">
            <v>0.44400000000000034</v>
          </cell>
          <cell r="H448">
            <v>0</v>
          </cell>
          <cell r="I448">
            <v>44.400000000000361</v>
          </cell>
          <cell r="J448">
            <v>0</v>
          </cell>
          <cell r="K448">
            <v>0.44400000000000034</v>
          </cell>
          <cell r="L448">
            <v>0</v>
          </cell>
          <cell r="M448">
            <v>0.44400000000000034</v>
          </cell>
          <cell r="N448">
            <v>0</v>
          </cell>
        </row>
        <row r="449">
          <cell r="A449">
            <v>0.44500000000000034</v>
          </cell>
          <cell r="B449">
            <v>1</v>
          </cell>
          <cell r="C449">
            <v>0.44500000000000034</v>
          </cell>
          <cell r="D449">
            <v>1</v>
          </cell>
          <cell r="E449">
            <v>0.44500000000000034</v>
          </cell>
          <cell r="F449">
            <v>1</v>
          </cell>
          <cell r="G449">
            <v>0.44500000000000034</v>
          </cell>
          <cell r="H449">
            <v>0</v>
          </cell>
          <cell r="I449">
            <v>44.500000000000362</v>
          </cell>
          <cell r="J449">
            <v>0</v>
          </cell>
          <cell r="K449">
            <v>0.44500000000000034</v>
          </cell>
          <cell r="L449">
            <v>0</v>
          </cell>
          <cell r="M449">
            <v>0.44500000000000034</v>
          </cell>
          <cell r="N449">
            <v>0</v>
          </cell>
        </row>
        <row r="450">
          <cell r="A450">
            <v>0.44600000000000034</v>
          </cell>
          <cell r="B450">
            <v>1</v>
          </cell>
          <cell r="C450">
            <v>0.44600000000000034</v>
          </cell>
          <cell r="D450">
            <v>1</v>
          </cell>
          <cell r="E450">
            <v>0.44600000000000034</v>
          </cell>
          <cell r="F450">
            <v>1</v>
          </cell>
          <cell r="G450">
            <v>0.44600000000000034</v>
          </cell>
          <cell r="H450">
            <v>0</v>
          </cell>
          <cell r="I450">
            <v>44.600000000000364</v>
          </cell>
          <cell r="J450">
            <v>0</v>
          </cell>
          <cell r="K450">
            <v>0.44600000000000034</v>
          </cell>
          <cell r="L450">
            <v>0</v>
          </cell>
          <cell r="M450">
            <v>0.44600000000000034</v>
          </cell>
          <cell r="N450">
            <v>0</v>
          </cell>
        </row>
        <row r="451">
          <cell r="A451">
            <v>0.44700000000000034</v>
          </cell>
          <cell r="B451">
            <v>1</v>
          </cell>
          <cell r="C451">
            <v>0.44700000000000034</v>
          </cell>
          <cell r="D451">
            <v>1</v>
          </cell>
          <cell r="E451">
            <v>0.44700000000000034</v>
          </cell>
          <cell r="F451">
            <v>1</v>
          </cell>
          <cell r="G451">
            <v>0.44700000000000034</v>
          </cell>
          <cell r="H451">
            <v>0</v>
          </cell>
          <cell r="I451">
            <v>44.700000000000365</v>
          </cell>
          <cell r="J451">
            <v>0</v>
          </cell>
          <cell r="K451">
            <v>0.44700000000000034</v>
          </cell>
          <cell r="L451">
            <v>0</v>
          </cell>
          <cell r="M451">
            <v>0.44700000000000034</v>
          </cell>
          <cell r="N451">
            <v>0</v>
          </cell>
        </row>
        <row r="452">
          <cell r="A452">
            <v>0.44800000000000034</v>
          </cell>
          <cell r="B452">
            <v>1</v>
          </cell>
          <cell r="C452">
            <v>0.44800000000000034</v>
          </cell>
          <cell r="D452">
            <v>1</v>
          </cell>
          <cell r="E452">
            <v>0.44800000000000034</v>
          </cell>
          <cell r="F452">
            <v>1</v>
          </cell>
          <cell r="G452">
            <v>0.44800000000000034</v>
          </cell>
          <cell r="H452">
            <v>0</v>
          </cell>
          <cell r="I452">
            <v>44.800000000000367</v>
          </cell>
          <cell r="J452">
            <v>0</v>
          </cell>
          <cell r="K452">
            <v>0.44800000000000034</v>
          </cell>
          <cell r="L452">
            <v>0</v>
          </cell>
          <cell r="M452">
            <v>0.44800000000000034</v>
          </cell>
          <cell r="N452">
            <v>0</v>
          </cell>
        </row>
        <row r="453">
          <cell r="A453">
            <v>0.44900000000000034</v>
          </cell>
          <cell r="B453">
            <v>1</v>
          </cell>
          <cell r="C453">
            <v>0.44900000000000034</v>
          </cell>
          <cell r="D453">
            <v>1</v>
          </cell>
          <cell r="E453">
            <v>0.44900000000000034</v>
          </cell>
          <cell r="F453">
            <v>1</v>
          </cell>
          <cell r="G453">
            <v>0.44900000000000034</v>
          </cell>
          <cell r="H453">
            <v>0</v>
          </cell>
          <cell r="I453">
            <v>44.900000000000368</v>
          </cell>
          <cell r="J453">
            <v>0</v>
          </cell>
          <cell r="K453">
            <v>0.44900000000000034</v>
          </cell>
          <cell r="L453">
            <v>0</v>
          </cell>
          <cell r="M453">
            <v>0.44900000000000034</v>
          </cell>
          <cell r="N453">
            <v>0</v>
          </cell>
        </row>
        <row r="454">
          <cell r="A454">
            <v>0.45000000000000034</v>
          </cell>
          <cell r="B454">
            <v>1</v>
          </cell>
          <cell r="C454">
            <v>0.45000000000000034</v>
          </cell>
          <cell r="D454">
            <v>1</v>
          </cell>
          <cell r="E454">
            <v>0.45000000000000034</v>
          </cell>
          <cell r="F454">
            <v>1</v>
          </cell>
          <cell r="G454">
            <v>0.45000000000000034</v>
          </cell>
          <cell r="H454">
            <v>0</v>
          </cell>
          <cell r="I454">
            <v>45.000000000000369</v>
          </cell>
          <cell r="J454">
            <v>0</v>
          </cell>
          <cell r="K454">
            <v>0.45000000000000034</v>
          </cell>
          <cell r="L454">
            <v>0</v>
          </cell>
          <cell r="M454">
            <v>0.45000000000000034</v>
          </cell>
          <cell r="N454">
            <v>0</v>
          </cell>
        </row>
        <row r="455">
          <cell r="A455">
            <v>0.45100000000000035</v>
          </cell>
          <cell r="B455">
            <v>1</v>
          </cell>
          <cell r="C455">
            <v>0.45100000000000035</v>
          </cell>
          <cell r="D455">
            <v>1</v>
          </cell>
          <cell r="E455">
            <v>0.45100000000000035</v>
          </cell>
          <cell r="F455">
            <v>1</v>
          </cell>
          <cell r="G455">
            <v>0.45100000000000035</v>
          </cell>
          <cell r="H455">
            <v>0</v>
          </cell>
          <cell r="I455">
            <v>45.100000000000371</v>
          </cell>
          <cell r="J455">
            <v>0</v>
          </cell>
          <cell r="K455">
            <v>0.45100000000000035</v>
          </cell>
          <cell r="L455">
            <v>0</v>
          </cell>
          <cell r="M455">
            <v>0.45100000000000035</v>
          </cell>
          <cell r="N455">
            <v>0</v>
          </cell>
        </row>
        <row r="456">
          <cell r="A456">
            <v>0.45200000000000035</v>
          </cell>
          <cell r="B456">
            <v>1</v>
          </cell>
          <cell r="C456">
            <v>0.45200000000000035</v>
          </cell>
          <cell r="D456">
            <v>1</v>
          </cell>
          <cell r="E456">
            <v>0.45200000000000035</v>
          </cell>
          <cell r="F456">
            <v>1</v>
          </cell>
          <cell r="G456">
            <v>0.45200000000000035</v>
          </cell>
          <cell r="H456">
            <v>0</v>
          </cell>
          <cell r="I456">
            <v>45.200000000000372</v>
          </cell>
          <cell r="J456">
            <v>0</v>
          </cell>
          <cell r="K456">
            <v>0.45200000000000035</v>
          </cell>
          <cell r="L456">
            <v>0</v>
          </cell>
          <cell r="M456">
            <v>0.45200000000000035</v>
          </cell>
          <cell r="N456">
            <v>0</v>
          </cell>
        </row>
        <row r="457">
          <cell r="A457">
            <v>0.45300000000000035</v>
          </cell>
          <cell r="B457">
            <v>1</v>
          </cell>
          <cell r="C457">
            <v>0.45300000000000035</v>
          </cell>
          <cell r="D457">
            <v>1</v>
          </cell>
          <cell r="E457">
            <v>0.45300000000000035</v>
          </cell>
          <cell r="F457">
            <v>1</v>
          </cell>
          <cell r="G457">
            <v>0.45300000000000035</v>
          </cell>
          <cell r="H457">
            <v>0</v>
          </cell>
          <cell r="I457">
            <v>45.300000000000374</v>
          </cell>
          <cell r="J457">
            <v>0</v>
          </cell>
          <cell r="K457">
            <v>0.45300000000000035</v>
          </cell>
          <cell r="L457">
            <v>0</v>
          </cell>
          <cell r="M457">
            <v>0.45300000000000035</v>
          </cell>
          <cell r="N457">
            <v>0</v>
          </cell>
        </row>
        <row r="458">
          <cell r="A458">
            <v>0.45400000000000035</v>
          </cell>
          <cell r="B458">
            <v>1</v>
          </cell>
          <cell r="C458">
            <v>0.45400000000000035</v>
          </cell>
          <cell r="D458">
            <v>1</v>
          </cell>
          <cell r="E458">
            <v>0.45400000000000035</v>
          </cell>
          <cell r="F458">
            <v>1</v>
          </cell>
          <cell r="G458">
            <v>0.45400000000000035</v>
          </cell>
          <cell r="H458">
            <v>0</v>
          </cell>
          <cell r="I458">
            <v>45.400000000000375</v>
          </cell>
          <cell r="J458">
            <v>0</v>
          </cell>
          <cell r="K458">
            <v>0.45400000000000035</v>
          </cell>
          <cell r="L458">
            <v>0</v>
          </cell>
          <cell r="M458">
            <v>0.45400000000000035</v>
          </cell>
          <cell r="N458">
            <v>0</v>
          </cell>
        </row>
        <row r="459">
          <cell r="A459">
            <v>0.45500000000000035</v>
          </cell>
          <cell r="B459">
            <v>1</v>
          </cell>
          <cell r="C459">
            <v>0.45500000000000035</v>
          </cell>
          <cell r="D459">
            <v>1</v>
          </cell>
          <cell r="E459">
            <v>0.45500000000000035</v>
          </cell>
          <cell r="F459">
            <v>1</v>
          </cell>
          <cell r="G459">
            <v>0.45500000000000035</v>
          </cell>
          <cell r="H459">
            <v>0</v>
          </cell>
          <cell r="I459">
            <v>45.500000000000377</v>
          </cell>
          <cell r="J459">
            <v>0</v>
          </cell>
          <cell r="K459">
            <v>0.45500000000000035</v>
          </cell>
          <cell r="L459">
            <v>0</v>
          </cell>
          <cell r="M459">
            <v>0.45500000000000035</v>
          </cell>
          <cell r="N459">
            <v>0</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LTAMIRA"/>
      <sheetName val="MACIZO COLOMBIANO"/>
      <sheetName val="LA DISTANCIA "/>
      <sheetName val="EL DIVISO "/>
      <sheetName val="HORIZONTE"/>
    </sheetNames>
    <sheetDataSet>
      <sheetData sheetId="0">
        <row r="3">
          <cell r="A3">
            <v>23</v>
          </cell>
        </row>
        <row r="24">
          <cell r="P24" t="str">
            <v>ENERO</v>
          </cell>
        </row>
        <row r="26">
          <cell r="P26" t="str">
            <v>AGOSTO</v>
          </cell>
        </row>
        <row r="38">
          <cell r="B38" t="str">
            <v xml:space="preserve">VALOR MENSUAL </v>
          </cell>
          <cell r="H38" t="str">
            <v>MAYO 20 A JUNIO 19 DE 2009</v>
          </cell>
        </row>
        <row r="43">
          <cell r="O43">
            <v>2009</v>
          </cell>
        </row>
        <row r="61">
          <cell r="M61" t="str">
            <v>DIRECTOR TERRITORIAL INVIAS CAUCA</v>
          </cell>
        </row>
      </sheetData>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GENERAL"/>
      <sheetName val="PRESUPUESTO DE OBRA"/>
      <sheetName val="INTERVENTORIA"/>
      <sheetName val="NECESIDADES VIAS 2002 Y 2401"/>
      <sheetName val="CANTIDADES 2401"/>
      <sheetName val="CANTIDADES 2002"/>
      <sheetName val="LOCALIZACION FUENTES MATERIAL"/>
      <sheetName val="PROMEDIO EQUIPO "/>
      <sheetName val="Equipo"/>
      <sheetName val="PROMEDIO MATERIALES "/>
      <sheetName val="materiales"/>
      <sheetName val="otros"/>
      <sheetName val="LOCALIZACION ESTRUCTURAS"/>
      <sheetName val="LOCALIZACION CARRETERAS"/>
      <sheetName val="200.1"/>
      <sheetName val="200.2"/>
      <sheetName val="201,1P Y 201,5P"/>
      <sheetName val="201,2P Y 201,6 P"/>
      <sheetName val="201,2P"/>
      <sheetName val="201.7P reforzado"/>
      <sheetName val="201,9"/>
      <sheetName val="201,8"/>
      <sheetName val="201,10"/>
      <sheetName val="201,15"/>
      <sheetName val="210,1,1"/>
      <sheetName val="210,2,1"/>
      <sheetName val="210,2,2"/>
      <sheetName val="211.1"/>
      <sheetName val="231,1"/>
      <sheetName val="232,1"/>
      <sheetName val="310.1"/>
      <sheetName val="311.1P"/>
      <sheetName val="320,1"/>
      <sheetName val="320,2"/>
      <sheetName val="330.2P"/>
      <sheetName val="410,1"/>
      <sheetName val="410,2"/>
      <sheetName val="411,1"/>
      <sheetName val="411,2"/>
      <sheetName val="411,3"/>
      <sheetName val="414,1"/>
      <sheetName val="414,2"/>
      <sheetName val="414,3"/>
      <sheetName val="414,4"/>
      <sheetName val="415,1"/>
      <sheetName val="420.1"/>
      <sheetName val="421,1"/>
      <sheetName val="421,2"/>
      <sheetName val="421,3"/>
      <sheetName val="421,4"/>
      <sheetName val="430,2"/>
      <sheetName val="431,1"/>
      <sheetName val="431,2"/>
      <sheetName val="432,1"/>
      <sheetName val="433,1"/>
      <sheetName val="433,2"/>
      <sheetName val="433,3"/>
      <sheetName val="433,4"/>
      <sheetName val="433,5"/>
      <sheetName val="433,6"/>
      <sheetName val="433,7"/>
      <sheetName val="433,8"/>
      <sheetName val="440,2P COMPRADA"/>
      <sheetName val="440,3"/>
      <sheetName val="440,3P COMPRADA"/>
      <sheetName val="441,2"/>
      <sheetName val="441,2P COMPRADA"/>
      <sheetName val="450,1"/>
      <sheetName val="450,1P COMPRADA"/>
      <sheetName val="450,2"/>
      <sheetName val="450,2P COMPRADA"/>
      <sheetName val="450,3"/>
      <sheetName val="450,3P COMPRADA"/>
      <sheetName val="450,4"/>
      <sheetName val="450.4P COMPRADA"/>
      <sheetName val="450.9"/>
      <sheetName val="451.1"/>
      <sheetName val="451.1P COMPRADA"/>
      <sheetName val="451.2"/>
      <sheetName val="451.2P COMPRADA"/>
      <sheetName val="451.3"/>
      <sheetName val="451.3P COMPRADA"/>
      <sheetName val="452.1"/>
      <sheetName val="452.1P COMPRADA"/>
      <sheetName val="452.2"/>
      <sheetName val="452.2P COMPRADA"/>
      <sheetName val="452.3"/>
      <sheetName val="452.3P COMPRADA"/>
      <sheetName val="452.4"/>
      <sheetName val="452.4P COMPRADA"/>
      <sheetName val="453,1"/>
      <sheetName val="460,1"/>
      <sheetName val="460P"/>
      <sheetName val="461.1"/>
      <sheetName val="461.2"/>
      <sheetName val="600.4 P"/>
      <sheetName val="465.1"/>
      <sheetName val="610.1"/>
      <sheetName val="630.4"/>
      <sheetName val="630.4P"/>
      <sheetName val="630.5"/>
      <sheetName val="630.6"/>
      <sheetName val="630.7"/>
      <sheetName val="632.1"/>
      <sheetName val="640.1"/>
      <sheetName val="640.3"/>
      <sheetName val="661 OTRO"/>
      <sheetName val="671,1"/>
      <sheetName val="673.2"/>
      <sheetName val="673,1"/>
      <sheetName val="INDICE"/>
      <sheetName val="681,1"/>
      <sheetName val="700.1"/>
      <sheetName val="900.2,1"/>
      <sheetName val="900.2"/>
      <sheetName val="900.2,2"/>
      <sheetName val="630P MORTERO 1,3"/>
    </sheetNames>
    <sheetDataSet>
      <sheetData sheetId="0"/>
      <sheetData sheetId="1"/>
      <sheetData sheetId="2"/>
      <sheetData sheetId="3"/>
      <sheetData sheetId="4">
        <row r="17">
          <cell r="A17">
            <v>311.10000000000002</v>
          </cell>
          <cell r="B17">
            <v>311</v>
          </cell>
          <cell r="E17" t="str">
            <v>M3</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PRESUPUESTO"/>
      <sheetName val="CALCULO DE CANTIDADES   (2)"/>
      <sheetName val="CALCULO DE CANTIDADES  "/>
      <sheetName val="ACARREO "/>
      <sheetName val="ACARREO   "/>
      <sheetName val="311.1 AFIRMADO"/>
      <sheetName val="Hoja1"/>
    </sheetNames>
    <sheetDataSet>
      <sheetData sheetId="0"/>
      <sheetData sheetId="1">
        <row r="25">
          <cell r="I25">
            <v>1113</v>
          </cell>
        </row>
      </sheetData>
      <sheetData sheetId="2"/>
      <sheetData sheetId="3">
        <row r="6">
          <cell r="A6" t="str">
            <v xml:space="preserve"> SUMINISTRO DE MATERIAL DE AFIRMADO ROSAS - LA SIERRA - LA VEGA CON MANO DE OBRA DE LAS COOPERATIVAS DE TRABAJO ASOCIADO CONTRATADAS POR EL INSTITUTO NACIONAL DE VIAS TERRITORIAL CAUCA.</v>
          </cell>
        </row>
      </sheetData>
      <sheetData sheetId="4"/>
      <sheetData sheetId="5">
        <row r="80">
          <cell r="N80">
            <v>36767</v>
          </cell>
        </row>
      </sheetData>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oleObject" Target="../embeddings/oleObject1.bin"/><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C00000"/>
  </sheetPr>
  <dimension ref="A1:H92"/>
  <sheetViews>
    <sheetView workbookViewId="0">
      <selection activeCell="A57" sqref="A57:H59"/>
    </sheetView>
  </sheetViews>
  <sheetFormatPr baseColWidth="10" defaultRowHeight="15"/>
  <cols>
    <col min="1" max="1" width="14.5703125" customWidth="1"/>
    <col min="2" max="2" width="15.7109375" customWidth="1"/>
    <col min="3" max="3" width="11.28515625" customWidth="1"/>
    <col min="4" max="4" width="13.140625" bestFit="1" customWidth="1"/>
    <col min="5" max="5" width="12.5703125" customWidth="1"/>
    <col min="6" max="6" width="13.140625" customWidth="1"/>
    <col min="7" max="7" width="14.5703125" customWidth="1"/>
    <col min="8" max="8" width="17.7109375" bestFit="1" customWidth="1"/>
  </cols>
  <sheetData>
    <row r="1" spans="1:8" s="139" customFormat="1"/>
    <row r="2" spans="1:8" s="139" customFormat="1" ht="15.75">
      <c r="A2" s="364" t="s">
        <v>289</v>
      </c>
      <c r="B2" s="365"/>
      <c r="C2" s="365"/>
      <c r="D2" s="365"/>
      <c r="E2" s="365"/>
      <c r="F2" s="365"/>
      <c r="G2" s="365"/>
      <c r="H2" s="365"/>
    </row>
    <row r="3" spans="1:8" ht="15.75">
      <c r="A3" s="367" t="s">
        <v>290</v>
      </c>
      <c r="B3" s="367"/>
      <c r="C3" s="367"/>
      <c r="D3" s="367"/>
      <c r="E3" s="367"/>
      <c r="F3" s="367"/>
      <c r="G3" s="367"/>
      <c r="H3" s="367"/>
    </row>
    <row r="4" spans="1:8" ht="15.75">
      <c r="A4" s="3"/>
      <c r="B4" s="2"/>
      <c r="C4" s="2"/>
      <c r="D4" s="2"/>
      <c r="E4" s="2"/>
      <c r="F4" s="2"/>
      <c r="G4" s="2"/>
      <c r="H4" s="2"/>
    </row>
    <row r="5" spans="1:8" ht="15.75">
      <c r="A5" s="3"/>
      <c r="B5" s="2"/>
      <c r="C5" s="2"/>
      <c r="D5" s="2"/>
      <c r="E5" s="2"/>
      <c r="F5" s="2"/>
      <c r="G5" s="2"/>
      <c r="H5" s="2"/>
    </row>
    <row r="6" spans="1:8">
      <c r="A6" s="4" t="s">
        <v>0</v>
      </c>
      <c r="B6" s="4"/>
      <c r="C6" s="4"/>
      <c r="D6" s="4"/>
      <c r="E6" s="4" t="s">
        <v>1</v>
      </c>
      <c r="F6" s="6"/>
      <c r="G6" s="4" t="s">
        <v>283</v>
      </c>
      <c r="H6" s="1"/>
    </row>
    <row r="7" spans="1:8">
      <c r="A7" s="4" t="s">
        <v>280</v>
      </c>
      <c r="B7" s="4"/>
      <c r="C7" s="4"/>
      <c r="D7" s="4"/>
      <c r="E7" s="4" t="s">
        <v>2</v>
      </c>
      <c r="F7" s="4"/>
      <c r="G7" s="4" t="s">
        <v>284</v>
      </c>
      <c r="H7" s="1"/>
    </row>
    <row r="8" spans="1:8">
      <c r="A8" s="4" t="s">
        <v>281</v>
      </c>
      <c r="B8" s="4"/>
      <c r="C8" s="4"/>
      <c r="D8" s="4"/>
      <c r="E8" s="4" t="s">
        <v>282</v>
      </c>
      <c r="F8" s="5"/>
      <c r="G8" s="4" t="s">
        <v>285</v>
      </c>
      <c r="H8" s="1"/>
    </row>
    <row r="9" spans="1:8">
      <c r="A9" s="4"/>
      <c r="B9" s="4"/>
      <c r="C9" s="4"/>
      <c r="D9" s="4"/>
      <c r="E9" s="4"/>
      <c r="F9" s="5"/>
      <c r="G9" s="4"/>
      <c r="H9" s="4"/>
    </row>
    <row r="11" spans="1:8">
      <c r="A11" s="366" t="s">
        <v>3</v>
      </c>
      <c r="B11" s="366" t="s">
        <v>4</v>
      </c>
      <c r="C11" s="366" t="s">
        <v>5</v>
      </c>
      <c r="D11" s="366" t="s">
        <v>6</v>
      </c>
      <c r="E11" s="366" t="s">
        <v>7</v>
      </c>
      <c r="F11" s="366"/>
      <c r="G11" s="366" t="s">
        <v>8</v>
      </c>
      <c r="H11" s="366" t="s">
        <v>9</v>
      </c>
    </row>
    <row r="12" spans="1:8">
      <c r="A12" s="366"/>
      <c r="B12" s="366"/>
      <c r="C12" s="366"/>
      <c r="D12" s="366"/>
      <c r="E12" s="340" t="s">
        <v>10</v>
      </c>
      <c r="F12" s="340" t="s">
        <v>11</v>
      </c>
      <c r="G12" s="366"/>
      <c r="H12" s="366"/>
    </row>
    <row r="13" spans="1:8">
      <c r="A13" s="8"/>
      <c r="B13" s="8"/>
      <c r="C13" s="8"/>
      <c r="D13" s="8"/>
      <c r="E13" s="9"/>
      <c r="F13" s="9"/>
      <c r="G13" s="8"/>
      <c r="H13" s="18"/>
    </row>
    <row r="14" spans="1:8">
      <c r="A14" s="8"/>
      <c r="B14" s="8"/>
      <c r="C14" s="8"/>
      <c r="D14" s="8"/>
      <c r="E14" s="9"/>
      <c r="F14" s="9"/>
      <c r="G14" s="8"/>
      <c r="H14" s="18"/>
    </row>
    <row r="15" spans="1:8">
      <c r="A15" s="8"/>
      <c r="B15" s="8"/>
      <c r="C15" s="8"/>
      <c r="D15" s="8"/>
      <c r="E15" s="9"/>
      <c r="F15" s="9"/>
      <c r="G15" s="8"/>
      <c r="H15" s="18"/>
    </row>
    <row r="16" spans="1:8">
      <c r="A16" s="8"/>
      <c r="B16" s="8"/>
      <c r="C16" s="8"/>
      <c r="D16" s="8"/>
      <c r="E16" s="9"/>
      <c r="F16" s="9"/>
      <c r="G16" s="8"/>
      <c r="H16" s="18"/>
    </row>
    <row r="17" spans="1:8">
      <c r="A17" s="8"/>
      <c r="B17" s="8"/>
      <c r="C17" s="8"/>
      <c r="D17" s="8"/>
      <c r="E17" s="9"/>
      <c r="F17" s="9"/>
      <c r="G17" s="8"/>
      <c r="H17" s="18"/>
    </row>
    <row r="18" spans="1:8">
      <c r="A18" s="8"/>
      <c r="B18" s="8"/>
      <c r="C18" s="8"/>
      <c r="D18" s="8"/>
      <c r="E18" s="9"/>
      <c r="F18" s="9"/>
      <c r="G18" s="8"/>
      <c r="H18" s="18"/>
    </row>
    <row r="19" spans="1:8">
      <c r="A19" s="8"/>
      <c r="B19" s="8"/>
      <c r="C19" s="8"/>
      <c r="D19" s="8"/>
      <c r="E19" s="9"/>
      <c r="F19" s="9"/>
      <c r="G19" s="8"/>
      <c r="H19" s="18"/>
    </row>
    <row r="20" spans="1:8">
      <c r="A20" s="8"/>
      <c r="B20" s="8"/>
      <c r="C20" s="8"/>
      <c r="D20" s="8"/>
      <c r="E20" s="9"/>
      <c r="F20" s="9"/>
      <c r="G20" s="8"/>
      <c r="H20" s="18"/>
    </row>
    <row r="21" spans="1:8">
      <c r="A21" s="8"/>
      <c r="B21" s="8"/>
      <c r="C21" s="8"/>
      <c r="D21" s="8"/>
      <c r="E21" s="9"/>
      <c r="F21" s="9"/>
      <c r="G21" s="8"/>
      <c r="H21" s="18"/>
    </row>
    <row r="22" spans="1:8">
      <c r="A22" s="8"/>
      <c r="B22" s="8"/>
      <c r="C22" s="8"/>
      <c r="D22" s="8"/>
      <c r="E22" s="9"/>
      <c r="F22" s="9"/>
      <c r="G22" s="8"/>
      <c r="H22" s="18"/>
    </row>
    <row r="23" spans="1:8">
      <c r="A23" s="8"/>
      <c r="B23" s="8"/>
      <c r="C23" s="8"/>
      <c r="D23" s="8"/>
      <c r="E23" s="9"/>
      <c r="F23" s="9"/>
      <c r="G23" s="8"/>
      <c r="H23" s="18"/>
    </row>
    <row r="24" spans="1:8">
      <c r="A24" s="8"/>
      <c r="B24" s="8"/>
      <c r="C24" s="8"/>
      <c r="D24" s="8"/>
      <c r="E24" s="9"/>
      <c r="F24" s="9"/>
      <c r="G24" s="8"/>
      <c r="H24" s="18"/>
    </row>
    <row r="25" spans="1:8">
      <c r="A25" s="8"/>
      <c r="B25" s="8"/>
      <c r="C25" s="8"/>
      <c r="D25" s="8"/>
      <c r="E25" s="9"/>
      <c r="F25" s="9"/>
      <c r="G25" s="8"/>
      <c r="H25" s="18"/>
    </row>
    <row r="26" spans="1:8">
      <c r="A26" s="8"/>
      <c r="B26" s="8"/>
      <c r="C26" s="8"/>
      <c r="D26" s="8"/>
      <c r="E26" s="9"/>
      <c r="F26" s="9"/>
      <c r="G26" s="8"/>
      <c r="H26" s="18"/>
    </row>
    <row r="27" spans="1:8">
      <c r="A27" s="8"/>
      <c r="B27" s="8"/>
      <c r="C27" s="8"/>
      <c r="D27" s="8"/>
      <c r="E27" s="9"/>
      <c r="F27" s="9"/>
      <c r="G27" s="8"/>
      <c r="H27" s="18"/>
    </row>
    <row r="28" spans="1:8">
      <c r="A28" s="8"/>
      <c r="B28" s="8"/>
      <c r="C28" s="8"/>
      <c r="D28" s="8"/>
      <c r="E28" s="9"/>
      <c r="F28" s="9"/>
      <c r="G28" s="8"/>
      <c r="H28" s="18"/>
    </row>
    <row r="29" spans="1:8">
      <c r="A29" s="8"/>
      <c r="B29" s="8"/>
      <c r="C29" s="8"/>
      <c r="D29" s="8"/>
      <c r="E29" s="9"/>
      <c r="F29" s="9"/>
      <c r="G29" s="8"/>
      <c r="H29" s="18"/>
    </row>
    <row r="30" spans="1:8" s="139" customFormat="1">
      <c r="A30" s="8"/>
      <c r="B30" s="8"/>
      <c r="C30" s="8"/>
      <c r="D30" s="8"/>
      <c r="E30" s="9"/>
      <c r="F30" s="9"/>
      <c r="G30" s="8"/>
      <c r="H30" s="18"/>
    </row>
    <row r="31" spans="1:8" s="139" customFormat="1">
      <c r="A31" s="8"/>
      <c r="B31" s="8"/>
      <c r="C31" s="8"/>
      <c r="D31" s="8"/>
      <c r="E31" s="9"/>
      <c r="F31" s="9"/>
      <c r="G31" s="8"/>
      <c r="H31" s="18"/>
    </row>
    <row r="32" spans="1:8" s="139" customFormat="1">
      <c r="A32" s="8"/>
      <c r="B32" s="8"/>
      <c r="C32" s="8"/>
      <c r="D32" s="8"/>
      <c r="E32" s="9"/>
      <c r="F32" s="9"/>
      <c r="G32" s="8"/>
      <c r="H32" s="18"/>
    </row>
    <row r="33" spans="1:8" s="139" customFormat="1">
      <c r="A33" s="8"/>
      <c r="B33" s="8"/>
      <c r="C33" s="8"/>
      <c r="D33" s="8"/>
      <c r="E33" s="9"/>
      <c r="F33" s="9"/>
      <c r="G33" s="8"/>
      <c r="H33" s="18"/>
    </row>
    <row r="34" spans="1:8" s="139" customFormat="1">
      <c r="A34" s="8"/>
      <c r="B34" s="8"/>
      <c r="C34" s="8"/>
      <c r="D34" s="8"/>
      <c r="E34" s="9"/>
      <c r="F34" s="9"/>
      <c r="G34" s="8"/>
      <c r="H34" s="18"/>
    </row>
    <row r="35" spans="1:8" s="139" customFormat="1">
      <c r="A35" s="8"/>
      <c r="B35" s="8"/>
      <c r="C35" s="8"/>
      <c r="D35" s="8"/>
      <c r="E35" s="9"/>
      <c r="F35" s="9"/>
      <c r="G35" s="8"/>
      <c r="H35" s="18"/>
    </row>
    <row r="36" spans="1:8" s="139" customFormat="1">
      <c r="A36" s="8"/>
      <c r="B36" s="8"/>
      <c r="C36" s="8"/>
      <c r="D36" s="8"/>
      <c r="E36" s="9"/>
      <c r="F36" s="9"/>
      <c r="G36" s="8"/>
      <c r="H36" s="18"/>
    </row>
    <row r="37" spans="1:8" s="139" customFormat="1">
      <c r="A37" s="8"/>
      <c r="B37" s="8"/>
      <c r="C37" s="8"/>
      <c r="D37" s="8"/>
      <c r="E37" s="9"/>
      <c r="F37" s="9"/>
      <c r="G37" s="8"/>
      <c r="H37" s="18"/>
    </row>
    <row r="38" spans="1:8" s="139" customFormat="1">
      <c r="A38" s="8"/>
      <c r="B38" s="8"/>
      <c r="C38" s="8"/>
      <c r="D38" s="8"/>
      <c r="E38" s="9"/>
      <c r="F38" s="9"/>
      <c r="G38" s="8"/>
      <c r="H38" s="18"/>
    </row>
    <row r="39" spans="1:8" s="139" customFormat="1">
      <c r="A39" s="8"/>
      <c r="B39" s="8"/>
      <c r="C39" s="8"/>
      <c r="D39" s="8"/>
      <c r="E39" s="9"/>
      <c r="F39" s="9"/>
      <c r="G39" s="8"/>
      <c r="H39" s="18"/>
    </row>
    <row r="40" spans="1:8" s="139" customFormat="1">
      <c r="A40" s="8"/>
      <c r="B40" s="8"/>
      <c r="C40" s="8"/>
      <c r="D40" s="8"/>
      <c r="E40" s="9"/>
      <c r="F40" s="9"/>
      <c r="G40" s="8"/>
      <c r="H40" s="18"/>
    </row>
    <row r="41" spans="1:8" s="139" customFormat="1">
      <c r="A41" s="8"/>
      <c r="B41" s="8"/>
      <c r="C41" s="8"/>
      <c r="D41" s="8"/>
      <c r="E41" s="9"/>
      <c r="F41" s="9"/>
      <c r="G41" s="8"/>
      <c r="H41" s="18"/>
    </row>
    <row r="42" spans="1:8" s="139" customFormat="1">
      <c r="A42" s="8"/>
      <c r="B42" s="8"/>
      <c r="C42" s="8"/>
      <c r="D42" s="8"/>
      <c r="E42" s="9"/>
      <c r="F42" s="9"/>
      <c r="G42" s="8"/>
      <c r="H42" s="18"/>
    </row>
    <row r="43" spans="1:8" s="139" customFormat="1">
      <c r="A43" s="8"/>
      <c r="B43" s="8"/>
      <c r="C43" s="8"/>
      <c r="D43" s="8"/>
      <c r="E43" s="9"/>
      <c r="F43" s="9"/>
      <c r="G43" s="8"/>
      <c r="H43" s="18"/>
    </row>
    <row r="44" spans="1:8" s="139" customFormat="1">
      <c r="A44" s="8"/>
      <c r="B44" s="8"/>
      <c r="C44" s="8"/>
      <c r="D44" s="8"/>
      <c r="E44" s="9"/>
      <c r="F44" s="9"/>
      <c r="G44" s="8"/>
      <c r="H44" s="18"/>
    </row>
    <row r="45" spans="1:8" s="139" customFormat="1">
      <c r="A45" s="8"/>
      <c r="B45" s="8"/>
      <c r="C45" s="8"/>
      <c r="D45" s="8"/>
      <c r="E45" s="9"/>
      <c r="F45" s="9"/>
      <c r="G45" s="8"/>
      <c r="H45" s="18"/>
    </row>
    <row r="46" spans="1:8" s="139" customFormat="1">
      <c r="A46" s="8"/>
      <c r="B46" s="8"/>
      <c r="C46" s="8"/>
      <c r="D46" s="8"/>
      <c r="E46" s="9"/>
      <c r="F46" s="9"/>
      <c r="G46" s="8"/>
      <c r="H46" s="18"/>
    </row>
    <row r="47" spans="1:8" s="139" customFormat="1">
      <c r="A47" s="8"/>
      <c r="B47" s="8"/>
      <c r="C47" s="8"/>
      <c r="D47" s="8"/>
      <c r="E47" s="9"/>
      <c r="F47" s="9"/>
      <c r="G47" s="8"/>
      <c r="H47" s="18"/>
    </row>
    <row r="48" spans="1:8" s="139" customFormat="1">
      <c r="A48" s="8"/>
      <c r="B48" s="8"/>
      <c r="C48" s="8"/>
      <c r="D48" s="8"/>
      <c r="E48" s="9"/>
      <c r="F48" s="9"/>
      <c r="G48" s="8"/>
      <c r="H48" s="18"/>
    </row>
    <row r="49" spans="1:8" s="139" customFormat="1">
      <c r="A49" s="8"/>
      <c r="B49" s="8"/>
      <c r="C49" s="8"/>
      <c r="D49" s="8"/>
      <c r="E49" s="9"/>
      <c r="F49" s="9"/>
      <c r="G49" s="8"/>
      <c r="H49" s="18"/>
    </row>
    <row r="50" spans="1:8" s="139" customFormat="1">
      <c r="A50" s="8"/>
      <c r="B50" s="8"/>
      <c r="C50" s="8"/>
      <c r="D50" s="8"/>
      <c r="E50" s="9"/>
      <c r="F50" s="9"/>
      <c r="G50" s="8"/>
      <c r="H50" s="18"/>
    </row>
    <row r="51" spans="1:8" s="139" customFormat="1">
      <c r="A51" s="8"/>
      <c r="B51" s="8"/>
      <c r="C51" s="8"/>
      <c r="D51" s="8"/>
      <c r="E51" s="9"/>
      <c r="F51" s="9"/>
      <c r="G51" s="8"/>
      <c r="H51" s="18"/>
    </row>
    <row r="52" spans="1:8" s="139" customFormat="1">
      <c r="A52" s="8"/>
      <c r="B52" s="8"/>
      <c r="C52" s="8"/>
      <c r="D52" s="8"/>
      <c r="E52" s="9"/>
      <c r="F52" s="9"/>
      <c r="G52" s="8"/>
      <c r="H52" s="18"/>
    </row>
    <row r="53" spans="1:8" s="139" customFormat="1">
      <c r="A53" s="8"/>
      <c r="B53" s="8"/>
      <c r="C53" s="8"/>
      <c r="D53" s="8"/>
      <c r="E53" s="9"/>
      <c r="F53" s="9"/>
      <c r="G53" s="8"/>
      <c r="H53" s="18"/>
    </row>
    <row r="54" spans="1:8" s="139" customFormat="1">
      <c r="A54" s="8"/>
      <c r="B54" s="8"/>
      <c r="C54" s="8"/>
      <c r="D54" s="8"/>
      <c r="E54" s="9"/>
      <c r="F54" s="9"/>
      <c r="G54" s="8"/>
      <c r="H54" s="18"/>
    </row>
    <row r="55" spans="1:8">
      <c r="A55" s="8"/>
      <c r="B55" s="8"/>
      <c r="C55" s="8"/>
      <c r="D55" s="8"/>
      <c r="E55" s="9"/>
      <c r="F55" s="9"/>
      <c r="G55" s="8"/>
      <c r="H55" s="18"/>
    </row>
    <row r="56" spans="1:8">
      <c r="A56" s="8"/>
      <c r="B56" s="8"/>
      <c r="C56" s="8"/>
      <c r="D56" s="8"/>
      <c r="E56" s="9"/>
      <c r="F56" s="9"/>
      <c r="G56" s="8"/>
      <c r="H56" s="18"/>
    </row>
    <row r="57" spans="1:8" ht="15.75" thickBot="1">
      <c r="A57" s="1"/>
      <c r="B57" s="1"/>
      <c r="C57" s="1"/>
      <c r="D57" s="1"/>
      <c r="E57" s="1"/>
      <c r="F57" s="1"/>
      <c r="G57" s="1"/>
      <c r="H57" s="1"/>
    </row>
    <row r="58" spans="1:8">
      <c r="A58" s="362" t="s">
        <v>3</v>
      </c>
      <c r="B58" s="358" t="s">
        <v>4</v>
      </c>
      <c r="C58" s="358" t="s">
        <v>5</v>
      </c>
      <c r="D58" s="358" t="s">
        <v>6</v>
      </c>
      <c r="E58" s="358" t="s">
        <v>7</v>
      </c>
      <c r="F58" s="358"/>
      <c r="G58" s="358" t="s">
        <v>8</v>
      </c>
      <c r="H58" s="360" t="s">
        <v>9</v>
      </c>
    </row>
    <row r="59" spans="1:8">
      <c r="A59" s="363"/>
      <c r="B59" s="359"/>
      <c r="C59" s="359"/>
      <c r="D59" s="359"/>
      <c r="E59" s="7" t="s">
        <v>10</v>
      </c>
      <c r="F59" s="7" t="s">
        <v>11</v>
      </c>
      <c r="G59" s="359"/>
      <c r="H59" s="361"/>
    </row>
    <row r="60" spans="1:8">
      <c r="A60" s="10"/>
      <c r="B60" s="11"/>
      <c r="C60" s="11"/>
      <c r="D60" s="11"/>
      <c r="E60" s="12"/>
      <c r="F60" s="12"/>
      <c r="G60" s="11"/>
      <c r="H60" s="16"/>
    </row>
    <row r="61" spans="1:8">
      <c r="A61" s="10"/>
      <c r="B61" s="11"/>
      <c r="C61" s="11"/>
      <c r="D61" s="11"/>
      <c r="E61" s="12"/>
      <c r="F61" s="12"/>
      <c r="G61" s="11"/>
      <c r="H61" s="16"/>
    </row>
    <row r="62" spans="1:8">
      <c r="A62" s="10"/>
      <c r="B62" s="11"/>
      <c r="C62" s="11"/>
      <c r="D62" s="11"/>
      <c r="E62" s="12"/>
      <c r="F62" s="12"/>
      <c r="G62" s="11"/>
      <c r="H62" s="16"/>
    </row>
    <row r="63" spans="1:8">
      <c r="A63" s="10"/>
      <c r="B63" s="11"/>
      <c r="C63" s="11"/>
      <c r="D63" s="11"/>
      <c r="E63" s="12"/>
      <c r="F63" s="12"/>
      <c r="G63" s="11"/>
      <c r="H63" s="16"/>
    </row>
    <row r="64" spans="1:8">
      <c r="A64" s="10"/>
      <c r="B64" s="11"/>
      <c r="C64" s="11"/>
      <c r="D64" s="11"/>
      <c r="E64" s="12"/>
      <c r="F64" s="12"/>
      <c r="G64" s="11"/>
      <c r="H64" s="16"/>
    </row>
    <row r="65" spans="1:8">
      <c r="A65" s="10"/>
      <c r="B65" s="11"/>
      <c r="C65" s="11"/>
      <c r="D65" s="11"/>
      <c r="E65" s="12"/>
      <c r="F65" s="12"/>
      <c r="G65" s="11"/>
      <c r="H65" s="16"/>
    </row>
    <row r="66" spans="1:8">
      <c r="A66" s="10"/>
      <c r="B66" s="11"/>
      <c r="C66" s="11"/>
      <c r="D66" s="11"/>
      <c r="E66" s="12"/>
      <c r="F66" s="12"/>
      <c r="G66" s="11"/>
      <c r="H66" s="16"/>
    </row>
    <row r="67" spans="1:8">
      <c r="A67" s="10"/>
      <c r="B67" s="11"/>
      <c r="C67" s="11"/>
      <c r="D67" s="11"/>
      <c r="E67" s="12"/>
      <c r="F67" s="12"/>
      <c r="G67" s="11"/>
      <c r="H67" s="16"/>
    </row>
    <row r="68" spans="1:8">
      <c r="A68" s="10"/>
      <c r="B68" s="11"/>
      <c r="C68" s="11"/>
      <c r="D68" s="11"/>
      <c r="E68" s="12"/>
      <c r="F68" s="12"/>
      <c r="G68" s="11"/>
      <c r="H68" s="16"/>
    </row>
    <row r="69" spans="1:8">
      <c r="A69" s="10"/>
      <c r="B69" s="11"/>
      <c r="C69" s="11"/>
      <c r="D69" s="11"/>
      <c r="E69" s="12"/>
      <c r="F69" s="12"/>
      <c r="G69" s="11"/>
      <c r="H69" s="16"/>
    </row>
    <row r="70" spans="1:8">
      <c r="A70" s="10"/>
      <c r="B70" s="11"/>
      <c r="C70" s="11"/>
      <c r="D70" s="11"/>
      <c r="E70" s="12"/>
      <c r="F70" s="12"/>
      <c r="G70" s="11"/>
      <c r="H70" s="16"/>
    </row>
    <row r="71" spans="1:8">
      <c r="A71" s="10"/>
      <c r="B71" s="11"/>
      <c r="C71" s="11"/>
      <c r="D71" s="11"/>
      <c r="E71" s="12"/>
      <c r="F71" s="12"/>
      <c r="G71" s="11"/>
      <c r="H71" s="16"/>
    </row>
    <row r="72" spans="1:8">
      <c r="A72" s="10"/>
      <c r="B72" s="11"/>
      <c r="C72" s="11"/>
      <c r="D72" s="11"/>
      <c r="E72" s="12"/>
      <c r="F72" s="12"/>
      <c r="G72" s="11"/>
      <c r="H72" s="16"/>
    </row>
    <row r="73" spans="1:8">
      <c r="A73" s="10"/>
      <c r="B73" s="11"/>
      <c r="C73" s="11"/>
      <c r="D73" s="11"/>
      <c r="E73" s="12"/>
      <c r="F73" s="12"/>
      <c r="G73" s="11"/>
      <c r="H73" s="16"/>
    </row>
    <row r="74" spans="1:8">
      <c r="A74" s="10"/>
      <c r="B74" s="11"/>
      <c r="C74" s="11"/>
      <c r="D74" s="11"/>
      <c r="E74" s="12"/>
      <c r="F74" s="12"/>
      <c r="G74" s="11"/>
      <c r="H74" s="16"/>
    </row>
    <row r="75" spans="1:8">
      <c r="A75" s="10"/>
      <c r="B75" s="11"/>
      <c r="C75" s="11"/>
      <c r="D75" s="11"/>
      <c r="E75" s="12"/>
      <c r="F75" s="12"/>
      <c r="G75" s="11"/>
      <c r="H75" s="16"/>
    </row>
    <row r="76" spans="1:8">
      <c r="A76" s="10"/>
      <c r="B76" s="11"/>
      <c r="C76" s="11"/>
      <c r="D76" s="11"/>
      <c r="E76" s="12"/>
      <c r="F76" s="12"/>
      <c r="G76" s="11"/>
      <c r="H76" s="16"/>
    </row>
    <row r="77" spans="1:8">
      <c r="A77" s="10"/>
      <c r="B77" s="11"/>
      <c r="C77" s="11"/>
      <c r="D77" s="11"/>
      <c r="E77" s="12"/>
      <c r="F77" s="12"/>
      <c r="G77" s="11"/>
      <c r="H77" s="16"/>
    </row>
    <row r="78" spans="1:8">
      <c r="A78" s="10"/>
      <c r="B78" s="11"/>
      <c r="C78" s="11"/>
      <c r="D78" s="11"/>
      <c r="E78" s="12"/>
      <c r="F78" s="12"/>
      <c r="G78" s="11"/>
      <c r="H78" s="16"/>
    </row>
    <row r="79" spans="1:8">
      <c r="A79" s="10"/>
      <c r="B79" s="11"/>
      <c r="C79" s="11"/>
      <c r="D79" s="11"/>
      <c r="E79" s="12"/>
      <c r="F79" s="12"/>
      <c r="G79" s="11"/>
      <c r="H79" s="16"/>
    </row>
    <row r="80" spans="1:8">
      <c r="A80" s="10"/>
      <c r="B80" s="11"/>
      <c r="C80" s="11"/>
      <c r="D80" s="11"/>
      <c r="E80" s="12"/>
      <c r="F80" s="12"/>
      <c r="G80" s="11"/>
      <c r="H80" s="16"/>
    </row>
    <row r="81" spans="1:8">
      <c r="A81" s="10"/>
      <c r="B81" s="11"/>
      <c r="C81" s="11"/>
      <c r="D81" s="11"/>
      <c r="E81" s="12"/>
      <c r="F81" s="12"/>
      <c r="G81" s="11"/>
      <c r="H81" s="16"/>
    </row>
    <row r="82" spans="1:8">
      <c r="A82" s="10"/>
      <c r="B82" s="11"/>
      <c r="C82" s="11"/>
      <c r="D82" s="11"/>
      <c r="E82" s="12"/>
      <c r="F82" s="12"/>
      <c r="G82" s="11"/>
      <c r="H82" s="16"/>
    </row>
    <row r="83" spans="1:8">
      <c r="A83" s="10"/>
      <c r="B83" s="11"/>
      <c r="C83" s="11"/>
      <c r="D83" s="11"/>
      <c r="E83" s="12"/>
      <c r="F83" s="12"/>
      <c r="G83" s="11"/>
      <c r="H83" s="16"/>
    </row>
    <row r="84" spans="1:8">
      <c r="A84" s="10"/>
      <c r="B84" s="11"/>
      <c r="C84" s="11"/>
      <c r="D84" s="11"/>
      <c r="E84" s="12"/>
      <c r="F84" s="12"/>
      <c r="G84" s="11"/>
      <c r="H84" s="16"/>
    </row>
    <row r="85" spans="1:8">
      <c r="A85" s="10"/>
      <c r="B85" s="11"/>
      <c r="C85" s="11"/>
      <c r="D85" s="11"/>
      <c r="E85" s="12"/>
      <c r="F85" s="12"/>
      <c r="G85" s="11"/>
      <c r="H85" s="16"/>
    </row>
    <row r="86" spans="1:8">
      <c r="A86" s="10"/>
      <c r="B86" s="11"/>
      <c r="C86" s="11"/>
      <c r="D86" s="11"/>
      <c r="E86" s="12"/>
      <c r="F86" s="11"/>
      <c r="G86" s="11"/>
      <c r="H86" s="16"/>
    </row>
    <row r="87" spans="1:8">
      <c r="A87" s="10"/>
      <c r="B87" s="11"/>
      <c r="C87" s="11"/>
      <c r="D87" s="11"/>
      <c r="E87" s="12"/>
      <c r="F87" s="12"/>
      <c r="G87" s="11"/>
      <c r="H87" s="16"/>
    </row>
    <row r="88" spans="1:8">
      <c r="A88" s="10"/>
      <c r="B88" s="11"/>
      <c r="C88" s="11"/>
      <c r="D88" s="11"/>
      <c r="E88" s="12"/>
      <c r="F88" s="12"/>
      <c r="G88" s="11"/>
      <c r="H88" s="16"/>
    </row>
    <row r="89" spans="1:8">
      <c r="A89" s="10"/>
      <c r="B89" s="11"/>
      <c r="C89" s="11"/>
      <c r="D89" s="11"/>
      <c r="E89" s="12"/>
      <c r="F89" s="12"/>
      <c r="G89" s="11"/>
      <c r="H89" s="16"/>
    </row>
    <row r="90" spans="1:8">
      <c r="A90" s="10"/>
      <c r="B90" s="11"/>
      <c r="C90" s="11"/>
      <c r="D90" s="11"/>
      <c r="E90" s="12"/>
      <c r="F90" s="12"/>
      <c r="G90" s="11"/>
      <c r="H90" s="16"/>
    </row>
    <row r="91" spans="1:8">
      <c r="A91" s="10"/>
      <c r="B91" s="11"/>
      <c r="C91" s="11"/>
      <c r="D91" s="11"/>
      <c r="E91" s="12"/>
      <c r="F91" s="12"/>
      <c r="G91" s="11"/>
      <c r="H91" s="16"/>
    </row>
    <row r="92" spans="1:8" ht="15.75" thickBot="1">
      <c r="A92" s="13"/>
      <c r="B92" s="14"/>
      <c r="C92" s="14"/>
      <c r="D92" s="14"/>
      <c r="E92" s="14"/>
      <c r="F92" s="14"/>
      <c r="G92" s="15"/>
      <c r="H92" s="17"/>
    </row>
  </sheetData>
  <mergeCells count="16">
    <mergeCell ref="A2:H2"/>
    <mergeCell ref="H11:H12"/>
    <mergeCell ref="A3:H3"/>
    <mergeCell ref="A11:A12"/>
    <mergeCell ref="B11:B12"/>
    <mergeCell ref="C11:C12"/>
    <mergeCell ref="D11:D12"/>
    <mergeCell ref="G11:G12"/>
    <mergeCell ref="E11:F11"/>
    <mergeCell ref="E58:F58"/>
    <mergeCell ref="G58:G59"/>
    <mergeCell ref="H58:H59"/>
    <mergeCell ref="A58:A59"/>
    <mergeCell ref="B58:B59"/>
    <mergeCell ref="C58:C59"/>
    <mergeCell ref="D58:D59"/>
  </mergeCells>
  <printOptions horizontalCentered="1"/>
  <pageMargins left="1.1811023622047245" right="0.59055118110236227" top="1.1811023622047245" bottom="1.1811023622047245" header="0.31496062992125984" footer="0.31496062992125984"/>
  <pageSetup scale="70" orientation="portrait"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Q20"/>
  <sheetViews>
    <sheetView workbookViewId="0">
      <selection activeCell="A9" sqref="A9"/>
    </sheetView>
  </sheetViews>
  <sheetFormatPr baseColWidth="10" defaultRowHeight="15"/>
  <cols>
    <col min="1" max="1" width="34.42578125" customWidth="1"/>
  </cols>
  <sheetData>
    <row r="1" spans="1:17" s="139" customFormat="1"/>
    <row r="2" spans="1:17" s="139" customFormat="1"/>
    <row r="3" spans="1:17" s="139" customFormat="1" ht="15.75" thickBot="1"/>
    <row r="4" spans="1:17" ht="15.75" thickBot="1">
      <c r="A4" s="341" t="s">
        <v>303</v>
      </c>
      <c r="B4" s="659" t="s">
        <v>304</v>
      </c>
      <c r="C4" s="660"/>
      <c r="D4" s="660"/>
      <c r="E4" s="661"/>
      <c r="F4" s="662" t="s">
        <v>305</v>
      </c>
      <c r="G4" s="660"/>
      <c r="H4" s="660"/>
      <c r="I4" s="661"/>
      <c r="J4" s="662" t="s">
        <v>306</v>
      </c>
      <c r="K4" s="660"/>
      <c r="L4" s="660"/>
      <c r="M4" s="661"/>
      <c r="N4" s="663" t="s">
        <v>307</v>
      </c>
      <c r="O4" s="664"/>
      <c r="P4" s="664"/>
      <c r="Q4" s="665"/>
    </row>
    <row r="5" spans="1:17" ht="15.75" thickBot="1">
      <c r="A5" s="342" t="s">
        <v>308</v>
      </c>
      <c r="B5" s="348">
        <v>40</v>
      </c>
      <c r="C5" s="348">
        <v>80</v>
      </c>
      <c r="D5" s="348">
        <v>120</v>
      </c>
      <c r="E5" s="348">
        <v>160</v>
      </c>
      <c r="F5" s="348">
        <v>200</v>
      </c>
      <c r="G5" s="348">
        <v>240</v>
      </c>
      <c r="H5" s="348">
        <v>280</v>
      </c>
      <c r="I5" s="348">
        <v>320</v>
      </c>
      <c r="J5" s="348">
        <v>360</v>
      </c>
      <c r="K5" s="348">
        <v>400</v>
      </c>
      <c r="L5" s="348">
        <v>440</v>
      </c>
      <c r="M5" s="348">
        <v>480</v>
      </c>
      <c r="N5" s="349">
        <v>520</v>
      </c>
      <c r="O5" s="349">
        <v>560</v>
      </c>
      <c r="P5" s="349">
        <v>600</v>
      </c>
      <c r="Q5" s="349">
        <v>640</v>
      </c>
    </row>
    <row r="6" spans="1:17" ht="15.75" thickBot="1">
      <c r="A6" s="342" t="s">
        <v>309</v>
      </c>
      <c r="B6" s="350"/>
      <c r="C6" s="350"/>
      <c r="D6" s="350"/>
      <c r="E6" s="350"/>
      <c r="F6" s="350"/>
      <c r="G6" s="350"/>
      <c r="H6" s="350"/>
      <c r="I6" s="350"/>
      <c r="J6" s="350"/>
      <c r="K6" s="350"/>
      <c r="L6" s="350"/>
      <c r="M6" s="351"/>
      <c r="N6" s="352"/>
      <c r="O6" s="352"/>
      <c r="P6" s="352"/>
      <c r="Q6" s="352"/>
    </row>
    <row r="7" spans="1:17" s="139" customFormat="1" ht="15.75" thickBot="1">
      <c r="A7" s="342"/>
      <c r="B7" s="350"/>
      <c r="C7" s="350"/>
      <c r="D7" s="350"/>
      <c r="E7" s="350"/>
      <c r="F7" s="350"/>
      <c r="G7" s="350"/>
      <c r="H7" s="350"/>
      <c r="I7" s="350"/>
      <c r="J7" s="350"/>
      <c r="K7" s="350"/>
      <c r="L7" s="350"/>
      <c r="M7" s="351"/>
      <c r="N7" s="352"/>
      <c r="O7" s="352"/>
      <c r="P7" s="352"/>
      <c r="Q7" s="352"/>
    </row>
    <row r="8" spans="1:17" ht="25.5" thickBot="1">
      <c r="A8" s="344" t="s">
        <v>318</v>
      </c>
      <c r="B8" s="346"/>
      <c r="C8" s="356"/>
      <c r="D8" s="356"/>
      <c r="E8" s="356"/>
      <c r="F8" s="356"/>
      <c r="G8" s="356"/>
      <c r="H8" s="356"/>
      <c r="I8" s="356"/>
      <c r="J8" s="356"/>
      <c r="K8" s="356"/>
      <c r="L8" s="356"/>
      <c r="M8" s="356"/>
      <c r="N8" s="357"/>
      <c r="O8" s="357"/>
      <c r="P8" s="357"/>
      <c r="Q8" s="357"/>
    </row>
    <row r="9" spans="1:17" ht="25.5" thickBot="1">
      <c r="A9" s="344" t="s">
        <v>319</v>
      </c>
      <c r="B9" s="345"/>
      <c r="C9" s="353"/>
      <c r="D9" s="353"/>
      <c r="E9" s="345"/>
      <c r="F9" s="353"/>
      <c r="G9" s="353"/>
      <c r="H9" s="353"/>
      <c r="I9" s="345"/>
      <c r="J9" s="353"/>
      <c r="K9" s="353"/>
      <c r="L9" s="353"/>
      <c r="M9" s="345"/>
      <c r="N9" s="347"/>
      <c r="O9" s="347"/>
      <c r="P9" s="347"/>
      <c r="Q9" s="347"/>
    </row>
    <row r="10" spans="1:17" ht="37.5" thickBot="1">
      <c r="A10" s="344" t="s">
        <v>310</v>
      </c>
      <c r="B10" s="353"/>
      <c r="C10" s="345"/>
      <c r="D10" s="345"/>
      <c r="E10" s="345"/>
      <c r="F10" s="353"/>
      <c r="G10" s="353"/>
      <c r="H10" s="353"/>
      <c r="I10" s="345"/>
      <c r="J10" s="353"/>
      <c r="K10" s="353"/>
      <c r="L10" s="353"/>
      <c r="M10" s="345"/>
      <c r="N10" s="354"/>
      <c r="O10" s="354"/>
      <c r="P10" s="354"/>
      <c r="Q10" s="354"/>
    </row>
    <row r="11" spans="1:17" ht="25.5" thickBot="1">
      <c r="A11" s="344" t="s">
        <v>311</v>
      </c>
      <c r="B11" s="353"/>
      <c r="C11" s="353"/>
      <c r="D11" s="345"/>
      <c r="E11" s="345"/>
      <c r="F11" s="345"/>
      <c r="G11" s="345"/>
      <c r="H11" s="345"/>
      <c r="I11" s="345"/>
      <c r="J11" s="345"/>
      <c r="K11" s="345"/>
      <c r="L11" s="345"/>
      <c r="M11" s="345"/>
      <c r="N11" s="347"/>
      <c r="O11" s="347"/>
      <c r="P11" s="347"/>
      <c r="Q11" s="347"/>
    </row>
    <row r="12" spans="1:17" ht="37.5" thickBot="1">
      <c r="A12" s="344" t="s">
        <v>312</v>
      </c>
      <c r="B12" s="353"/>
      <c r="C12" s="353"/>
      <c r="D12" s="345"/>
      <c r="E12" s="345"/>
      <c r="F12" s="345"/>
      <c r="G12" s="345"/>
      <c r="H12" s="345"/>
      <c r="I12" s="345"/>
      <c r="J12" s="345"/>
      <c r="K12" s="345"/>
      <c r="L12" s="345"/>
      <c r="M12" s="345"/>
      <c r="N12" s="347"/>
      <c r="O12" s="347"/>
      <c r="P12" s="347"/>
      <c r="Q12" s="347"/>
    </row>
    <row r="13" spans="1:17" ht="37.5" thickBot="1">
      <c r="A13" s="344" t="s">
        <v>313</v>
      </c>
      <c r="B13" s="355"/>
      <c r="C13" s="355"/>
      <c r="D13" s="355"/>
      <c r="E13" s="355"/>
      <c r="F13" s="343"/>
      <c r="G13" s="343"/>
      <c r="H13" s="343"/>
      <c r="I13" s="343"/>
      <c r="J13" s="343"/>
      <c r="K13" s="343"/>
      <c r="L13" s="343"/>
      <c r="M13" s="343"/>
      <c r="N13" s="354"/>
      <c r="O13" s="354"/>
      <c r="P13" s="354"/>
      <c r="Q13" s="354"/>
    </row>
    <row r="14" spans="1:17" ht="15.75" thickBot="1">
      <c r="A14" s="344" t="s">
        <v>314</v>
      </c>
      <c r="B14" s="353"/>
      <c r="C14" s="353"/>
      <c r="D14" s="353"/>
      <c r="E14" s="345"/>
      <c r="F14" s="353"/>
      <c r="G14" s="353"/>
      <c r="H14" s="353"/>
      <c r="I14" s="345"/>
      <c r="J14" s="353"/>
      <c r="K14" s="353"/>
      <c r="L14" s="353"/>
      <c r="M14" s="345"/>
      <c r="N14" s="354"/>
      <c r="O14" s="354"/>
      <c r="P14" s="354"/>
      <c r="Q14" s="354"/>
    </row>
    <row r="15" spans="1:17" ht="37.5" thickBot="1">
      <c r="A15" s="344" t="s">
        <v>315</v>
      </c>
      <c r="B15" s="353"/>
      <c r="C15" s="353"/>
      <c r="D15" s="353"/>
      <c r="E15" s="353"/>
      <c r="F15" s="345"/>
      <c r="G15" s="345"/>
      <c r="H15" s="345"/>
      <c r="I15" s="345"/>
      <c r="J15" s="345"/>
      <c r="K15" s="345"/>
      <c r="L15" s="345"/>
      <c r="M15" s="345"/>
      <c r="N15" s="347"/>
      <c r="O15" s="347"/>
      <c r="P15" s="347"/>
      <c r="Q15" s="347"/>
    </row>
    <row r="16" spans="1:17" ht="37.5" thickBot="1">
      <c r="A16" s="344" t="s">
        <v>312</v>
      </c>
      <c r="B16" s="353"/>
      <c r="C16" s="353"/>
      <c r="D16" s="353"/>
      <c r="E16" s="353"/>
      <c r="F16" s="345"/>
      <c r="G16" s="345"/>
      <c r="H16" s="345"/>
      <c r="I16" s="345"/>
      <c r="J16" s="345"/>
      <c r="K16" s="345"/>
      <c r="L16" s="345"/>
      <c r="M16" s="345"/>
      <c r="N16" s="347"/>
      <c r="O16" s="347"/>
      <c r="P16" s="347"/>
      <c r="Q16" s="347"/>
    </row>
    <row r="17" spans="1:17" ht="37.5" thickBot="1">
      <c r="A17" s="344" t="s">
        <v>315</v>
      </c>
      <c r="B17" s="353"/>
      <c r="C17" s="353"/>
      <c r="D17" s="353"/>
      <c r="E17" s="353"/>
      <c r="F17" s="353"/>
      <c r="G17" s="353"/>
      <c r="H17" s="345"/>
      <c r="I17" s="345"/>
      <c r="J17" s="345"/>
      <c r="K17" s="345"/>
      <c r="L17" s="345"/>
      <c r="M17" s="345"/>
      <c r="N17" s="347"/>
      <c r="O17" s="347"/>
      <c r="P17" s="347"/>
      <c r="Q17" s="347"/>
    </row>
    <row r="18" spans="1:17" ht="37.5" thickBot="1">
      <c r="A18" s="344" t="s">
        <v>312</v>
      </c>
      <c r="B18" s="353"/>
      <c r="C18" s="353"/>
      <c r="D18" s="353"/>
      <c r="E18" s="345"/>
      <c r="F18" s="353"/>
      <c r="G18" s="353"/>
      <c r="H18" s="353"/>
      <c r="I18" s="345"/>
      <c r="J18" s="353"/>
      <c r="K18" s="353"/>
      <c r="L18" s="353"/>
      <c r="M18" s="345"/>
      <c r="N18" s="354"/>
      <c r="O18" s="354"/>
      <c r="P18" s="354"/>
      <c r="Q18" s="354"/>
    </row>
    <row r="19" spans="1:17" ht="37.5" thickBot="1">
      <c r="A19" s="344" t="s">
        <v>316</v>
      </c>
      <c r="B19" s="353"/>
      <c r="C19" s="353"/>
      <c r="D19" s="353"/>
      <c r="E19" s="353"/>
      <c r="F19" s="353"/>
      <c r="G19" s="353"/>
      <c r="H19" s="353"/>
      <c r="I19" s="353"/>
      <c r="J19" s="353"/>
      <c r="K19" s="353"/>
      <c r="L19" s="353"/>
      <c r="M19" s="353"/>
      <c r="N19" s="354"/>
      <c r="O19" s="354"/>
      <c r="P19" s="354"/>
      <c r="Q19" s="354"/>
    </row>
    <row r="20" spans="1:17" ht="15.75" thickBot="1">
      <c r="A20" s="344" t="s">
        <v>317</v>
      </c>
      <c r="B20" s="353"/>
      <c r="C20" s="353"/>
      <c r="D20" s="353"/>
      <c r="E20" s="353"/>
      <c r="F20" s="353"/>
      <c r="G20" s="353"/>
      <c r="H20" s="353"/>
      <c r="I20" s="353"/>
      <c r="J20" s="353"/>
      <c r="K20" s="353"/>
      <c r="L20" s="353"/>
      <c r="M20" s="353"/>
      <c r="N20" s="347"/>
      <c r="O20" s="347"/>
      <c r="P20" s="347"/>
      <c r="Q20" s="347"/>
    </row>
  </sheetData>
  <mergeCells count="4">
    <mergeCell ref="B4:E4"/>
    <mergeCell ref="F4:I4"/>
    <mergeCell ref="J4:M4"/>
    <mergeCell ref="N4:Q4"/>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ageMargins left="0.7" right="0.7" top="0.75" bottom="0.75" header="0.3" footer="0.3"/>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tabColor rgb="FFFF0000"/>
  </sheetPr>
  <dimension ref="A1:AI48"/>
  <sheetViews>
    <sheetView workbookViewId="0">
      <selection activeCell="A2" sqref="A2"/>
    </sheetView>
  </sheetViews>
  <sheetFormatPr baseColWidth="10" defaultRowHeight="15"/>
  <cols>
    <col min="1" max="1" width="8.28515625" customWidth="1"/>
    <col min="2" max="2" width="9" customWidth="1"/>
    <col min="3" max="3" width="10.7109375" customWidth="1"/>
    <col min="4" max="4" width="9" customWidth="1"/>
    <col min="5" max="5" width="10.42578125" customWidth="1"/>
    <col min="6" max="6" width="9" customWidth="1"/>
    <col min="7" max="7" width="9.85546875" customWidth="1"/>
    <col min="8" max="8" width="10" customWidth="1"/>
    <col min="9" max="9" width="10.5703125" customWidth="1"/>
    <col min="10" max="10" width="11.5703125" customWidth="1"/>
    <col min="11" max="11" width="9.42578125" customWidth="1"/>
    <col min="12" max="12" width="9.140625" customWidth="1"/>
    <col min="13" max="13" width="9.85546875" customWidth="1"/>
    <col min="14" max="14" width="11.5703125" customWidth="1"/>
    <col min="15" max="15" width="8.7109375" customWidth="1"/>
    <col min="16" max="16" width="10.5703125" customWidth="1"/>
    <col min="17" max="17" width="8.5703125" customWidth="1"/>
    <col min="18" max="18" width="8.140625" customWidth="1"/>
    <col min="19" max="19" width="12.28515625" customWidth="1"/>
    <col min="20" max="20" width="15.5703125" customWidth="1"/>
    <col min="21" max="21" width="12.140625" customWidth="1"/>
    <col min="22" max="22" width="9.85546875" customWidth="1"/>
  </cols>
  <sheetData>
    <row r="1" spans="1:35" s="139" customFormat="1" ht="26.25">
      <c r="A1" s="667" t="s">
        <v>291</v>
      </c>
      <c r="B1" s="368"/>
      <c r="C1" s="368"/>
      <c r="D1" s="368"/>
      <c r="E1" s="368"/>
      <c r="F1" s="368"/>
      <c r="G1" s="368"/>
      <c r="H1" s="368"/>
      <c r="I1" s="368"/>
      <c r="J1" s="368"/>
      <c r="K1" s="368"/>
      <c r="L1" s="368"/>
      <c r="M1" s="368"/>
      <c r="N1" s="368"/>
      <c r="O1" s="368"/>
      <c r="P1" s="368"/>
      <c r="Q1" s="368"/>
      <c r="R1" s="368"/>
      <c r="S1" s="368"/>
      <c r="T1" s="368"/>
      <c r="U1" s="368"/>
      <c r="V1" s="368"/>
    </row>
    <row r="2" spans="1:35">
      <c r="A2" s="19"/>
      <c r="B2" s="19"/>
      <c r="C2" s="19"/>
      <c r="D2" s="19"/>
      <c r="E2" s="19"/>
      <c r="F2" s="20"/>
      <c r="G2" s="20"/>
      <c r="H2" s="20"/>
      <c r="I2" s="20"/>
      <c r="J2" s="20"/>
      <c r="K2" s="19"/>
      <c r="L2" s="19"/>
      <c r="M2" s="19"/>
      <c r="N2" s="19"/>
      <c r="O2" s="19"/>
      <c r="P2" s="19"/>
      <c r="Q2" s="19"/>
      <c r="R2" s="19"/>
      <c r="S2" s="19"/>
      <c r="T2" s="19"/>
      <c r="U2" s="19"/>
      <c r="V2" s="19"/>
      <c r="W2" s="19"/>
      <c r="X2" s="19"/>
      <c r="Y2" s="19"/>
      <c r="Z2" s="19"/>
      <c r="AA2" s="19"/>
      <c r="AB2" s="19"/>
      <c r="AC2" s="19"/>
      <c r="AD2" s="19"/>
      <c r="AE2" s="19"/>
      <c r="AF2" s="19"/>
      <c r="AG2" s="19"/>
      <c r="AH2" s="19"/>
      <c r="AI2" s="19"/>
    </row>
    <row r="3" spans="1:35">
      <c r="A3" s="20"/>
      <c r="B3" s="21"/>
      <c r="C3" s="369" t="s">
        <v>12</v>
      </c>
      <c r="D3" s="369"/>
      <c r="E3" s="369"/>
      <c r="F3" s="370"/>
      <c r="G3" s="370"/>
      <c r="H3" s="370"/>
      <c r="I3" s="370"/>
      <c r="J3" s="370"/>
      <c r="K3" s="22" t="s">
        <v>13</v>
      </c>
      <c r="L3" s="371"/>
      <c r="M3" s="372"/>
      <c r="N3" s="372"/>
      <c r="O3" s="373"/>
      <c r="P3" s="374"/>
      <c r="Q3" s="374"/>
      <c r="R3" s="19"/>
      <c r="S3" s="19"/>
      <c r="T3" s="19"/>
      <c r="U3" s="19"/>
      <c r="V3" s="19"/>
      <c r="W3" s="19"/>
      <c r="X3" s="19"/>
      <c r="Y3" s="19"/>
      <c r="Z3" s="19"/>
      <c r="AA3" s="19"/>
      <c r="AB3" s="19"/>
      <c r="AC3" s="19"/>
      <c r="AD3" s="19"/>
      <c r="AE3" s="19"/>
      <c r="AF3" s="19"/>
      <c r="AG3" s="19"/>
      <c r="AH3" s="19"/>
      <c r="AI3" s="19"/>
    </row>
    <row r="4" spans="1:35" ht="15.75">
      <c r="A4" s="19"/>
      <c r="B4" s="19"/>
      <c r="C4" s="23"/>
      <c r="D4" s="369" t="s">
        <v>14</v>
      </c>
      <c r="E4" s="369"/>
      <c r="F4" s="21"/>
      <c r="G4" s="370"/>
      <c r="H4" s="370"/>
      <c r="I4" s="370"/>
      <c r="J4" s="21"/>
      <c r="K4" s="22" t="s">
        <v>15</v>
      </c>
      <c r="L4" s="24"/>
      <c r="M4" s="375"/>
      <c r="N4" s="376"/>
      <c r="O4" s="21"/>
      <c r="P4" s="21"/>
      <c r="Q4" s="21"/>
      <c r="R4" s="21"/>
      <c r="S4" s="21"/>
      <c r="T4" s="21"/>
      <c r="U4" s="21"/>
      <c r="V4" s="21"/>
      <c r="W4" s="21"/>
      <c r="X4" s="21"/>
      <c r="Y4" s="21"/>
      <c r="Z4" s="19"/>
      <c r="AA4" s="19"/>
      <c r="AB4" s="19"/>
      <c r="AC4" s="19"/>
      <c r="AD4" s="19"/>
      <c r="AE4" s="19"/>
      <c r="AF4" s="19"/>
      <c r="AG4" s="19"/>
      <c r="AH4" s="19"/>
      <c r="AI4" s="19"/>
    </row>
    <row r="5" spans="1:35">
      <c r="A5" s="19"/>
      <c r="B5" s="19"/>
      <c r="C5" s="23"/>
      <c r="D5" s="369" t="s">
        <v>16</v>
      </c>
      <c r="E5" s="369"/>
      <c r="F5" s="386" t="s">
        <v>17</v>
      </c>
      <c r="G5" s="386"/>
      <c r="H5" s="386"/>
      <c r="I5" s="386"/>
      <c r="J5" s="386"/>
      <c r="K5" s="22" t="s">
        <v>18</v>
      </c>
      <c r="L5" s="24"/>
      <c r="M5" s="387" t="s">
        <v>19</v>
      </c>
      <c r="N5" s="387"/>
      <c r="O5" s="21"/>
      <c r="P5" s="21"/>
      <c r="Q5" s="21"/>
      <c r="R5" s="21"/>
      <c r="S5" s="21"/>
      <c r="T5" s="21"/>
      <c r="U5" s="21"/>
      <c r="V5" s="21"/>
      <c r="W5" s="20"/>
      <c r="X5" s="21"/>
      <c r="Y5" s="21"/>
      <c r="Z5" s="19"/>
      <c r="AA5" s="19"/>
      <c r="AB5" s="19"/>
      <c r="AC5" s="19"/>
      <c r="AD5" s="19"/>
      <c r="AE5" s="19"/>
      <c r="AF5" s="21" t="s">
        <v>20</v>
      </c>
      <c r="AG5" s="25" t="s">
        <v>21</v>
      </c>
      <c r="AH5" s="25" t="s">
        <v>22</v>
      </c>
      <c r="AI5" s="25" t="s">
        <v>23</v>
      </c>
    </row>
    <row r="6" spans="1:35">
      <c r="A6" s="19"/>
      <c r="B6" s="21"/>
      <c r="C6" s="21"/>
      <c r="D6" s="21"/>
      <c r="E6" s="21"/>
      <c r="F6" s="21"/>
      <c r="G6" s="21"/>
      <c r="H6" s="21"/>
      <c r="I6" s="19"/>
      <c r="J6" s="19"/>
      <c r="K6" s="22" t="s">
        <v>24</v>
      </c>
      <c r="L6" s="388"/>
      <c r="M6" s="388"/>
      <c r="N6" s="25"/>
      <c r="O6" s="21" t="s">
        <v>25</v>
      </c>
      <c r="P6" s="389"/>
      <c r="Q6" s="389"/>
      <c r="R6" s="25"/>
      <c r="S6" s="21" t="s">
        <v>26</v>
      </c>
      <c r="T6" s="26"/>
      <c r="U6" s="25" t="s">
        <v>27</v>
      </c>
      <c r="V6" s="27"/>
      <c r="W6" s="28"/>
      <c r="X6" s="29" t="s">
        <v>28</v>
      </c>
      <c r="Y6" s="30"/>
      <c r="Z6" s="31"/>
      <c r="AA6" s="31"/>
      <c r="AB6" s="32"/>
      <c r="AC6" s="19"/>
      <c r="AD6" s="19"/>
      <c r="AE6" s="19"/>
      <c r="AF6" s="19"/>
      <c r="AG6" s="33">
        <v>30</v>
      </c>
      <c r="AH6" s="33">
        <v>6</v>
      </c>
      <c r="AI6" s="33">
        <v>2009</v>
      </c>
    </row>
    <row r="7" spans="1:35" ht="15.75" thickBot="1">
      <c r="A7" s="19"/>
      <c r="B7" s="19"/>
      <c r="C7" s="19"/>
      <c r="D7" s="19"/>
      <c r="E7" s="390" t="s">
        <v>29</v>
      </c>
      <c r="F7" s="390"/>
      <c r="G7" s="390"/>
      <c r="H7" s="390"/>
      <c r="I7" s="390"/>
      <c r="J7" s="19"/>
      <c r="K7" s="19"/>
      <c r="L7" s="19"/>
      <c r="M7" s="19"/>
      <c r="N7" s="19"/>
      <c r="O7" s="19"/>
      <c r="P7" s="19"/>
      <c r="Q7" s="19"/>
      <c r="R7" s="19"/>
      <c r="S7" s="19"/>
      <c r="T7" s="19"/>
      <c r="U7" s="19"/>
      <c r="V7" s="19"/>
      <c r="W7" s="19"/>
      <c r="X7" s="19"/>
      <c r="Y7" s="19"/>
      <c r="Z7" s="19"/>
      <c r="AA7" s="19"/>
      <c r="AB7" s="19"/>
      <c r="AC7" s="19"/>
      <c r="AD7" s="19"/>
      <c r="AE7" s="19"/>
      <c r="AF7" s="19"/>
      <c r="AG7" s="19"/>
      <c r="AH7" s="19"/>
      <c r="AI7" s="19"/>
    </row>
    <row r="8" spans="1:35">
      <c r="A8" s="420" t="s">
        <v>3</v>
      </c>
      <c r="B8" s="421"/>
      <c r="C8" s="426" t="s">
        <v>30</v>
      </c>
      <c r="D8" s="34"/>
      <c r="E8" s="35"/>
      <c r="F8" s="35"/>
      <c r="G8" s="35"/>
      <c r="H8" s="35"/>
      <c r="I8" s="34"/>
      <c r="J8" s="34"/>
      <c r="K8" s="35"/>
      <c r="L8" s="35"/>
      <c r="M8" s="35"/>
      <c r="N8" s="35"/>
      <c r="O8" s="36"/>
      <c r="P8" s="37"/>
      <c r="Q8" s="377" t="s">
        <v>31</v>
      </c>
      <c r="R8" s="377"/>
      <c r="S8" s="377"/>
      <c r="T8" s="377"/>
      <c r="U8" s="377"/>
      <c r="V8" s="377"/>
      <c r="W8" s="38"/>
      <c r="X8" s="377" t="s">
        <v>32</v>
      </c>
      <c r="Y8" s="377"/>
      <c r="Z8" s="377"/>
      <c r="AA8" s="377"/>
      <c r="AB8" s="377"/>
      <c r="AC8" s="38" t="s">
        <v>33</v>
      </c>
      <c r="AD8" s="377" t="s">
        <v>34</v>
      </c>
      <c r="AE8" s="377"/>
      <c r="AF8" s="377"/>
      <c r="AG8" s="377"/>
      <c r="AH8" s="378" t="s">
        <v>35</v>
      </c>
      <c r="AI8" s="379"/>
    </row>
    <row r="9" spans="1:35">
      <c r="A9" s="422"/>
      <c r="B9" s="423"/>
      <c r="C9" s="427"/>
      <c r="D9" s="39"/>
      <c r="E9" s="39"/>
      <c r="F9" s="382" t="s">
        <v>36</v>
      </c>
      <c r="G9" s="383"/>
      <c r="H9" s="384"/>
      <c r="I9" s="39"/>
      <c r="J9" s="385" t="s">
        <v>37</v>
      </c>
      <c r="K9" s="385"/>
      <c r="L9" s="385"/>
      <c r="M9" s="385"/>
      <c r="N9" s="385"/>
      <c r="O9" s="385"/>
      <c r="P9" s="40" t="s">
        <v>38</v>
      </c>
      <c r="Q9" s="385" t="s">
        <v>39</v>
      </c>
      <c r="R9" s="385"/>
      <c r="S9" s="385"/>
      <c r="T9" s="385"/>
      <c r="U9" s="385"/>
      <c r="V9" s="385"/>
      <c r="W9" s="41"/>
      <c r="X9" s="385" t="s">
        <v>39</v>
      </c>
      <c r="Y9" s="385"/>
      <c r="Z9" s="385"/>
      <c r="AA9" s="385"/>
      <c r="AB9" s="385"/>
      <c r="AC9" s="417" t="s">
        <v>40</v>
      </c>
      <c r="AD9" s="385" t="s">
        <v>41</v>
      </c>
      <c r="AE9" s="385"/>
      <c r="AF9" s="385"/>
      <c r="AG9" s="385"/>
      <c r="AH9" s="380"/>
      <c r="AI9" s="381"/>
    </row>
    <row r="10" spans="1:35">
      <c r="A10" s="424"/>
      <c r="B10" s="425"/>
      <c r="C10" s="427"/>
      <c r="D10" s="42" t="s">
        <v>42</v>
      </c>
      <c r="E10" s="42" t="s">
        <v>43</v>
      </c>
      <c r="F10" s="418" t="s">
        <v>44</v>
      </c>
      <c r="G10" s="41" t="s">
        <v>42</v>
      </c>
      <c r="H10" s="41" t="s">
        <v>43</v>
      </c>
      <c r="I10" s="42" t="s">
        <v>45</v>
      </c>
      <c r="J10" s="43" t="s">
        <v>43</v>
      </c>
      <c r="K10" s="43" t="s">
        <v>43</v>
      </c>
      <c r="L10" s="43" t="s">
        <v>43</v>
      </c>
      <c r="M10" s="43" t="s">
        <v>43</v>
      </c>
      <c r="N10" s="41" t="s">
        <v>46</v>
      </c>
      <c r="O10" s="43" t="s">
        <v>47</v>
      </c>
      <c r="P10" s="41" t="s">
        <v>48</v>
      </c>
      <c r="Q10" s="385" t="s">
        <v>49</v>
      </c>
      <c r="R10" s="385"/>
      <c r="S10" s="385"/>
      <c r="T10" s="385"/>
      <c r="U10" s="385"/>
      <c r="V10" s="385"/>
      <c r="W10" s="41"/>
      <c r="X10" s="41"/>
      <c r="Y10" s="44"/>
      <c r="Z10" s="44"/>
      <c r="AA10" s="44"/>
      <c r="AB10" s="43" t="s">
        <v>50</v>
      </c>
      <c r="AC10" s="417"/>
      <c r="AD10" s="385" t="s">
        <v>51</v>
      </c>
      <c r="AE10" s="385"/>
      <c r="AF10" s="385" t="s">
        <v>52</v>
      </c>
      <c r="AG10" s="385"/>
      <c r="AH10" s="44"/>
      <c r="AI10" s="45"/>
    </row>
    <row r="11" spans="1:35">
      <c r="A11" s="409" t="s">
        <v>53</v>
      </c>
      <c r="B11" s="411" t="s">
        <v>54</v>
      </c>
      <c r="C11" s="413"/>
      <c r="D11" s="40" t="s">
        <v>55</v>
      </c>
      <c r="E11" s="40" t="s">
        <v>55</v>
      </c>
      <c r="F11" s="419"/>
      <c r="G11" s="413" t="s">
        <v>56</v>
      </c>
      <c r="H11" s="414"/>
      <c r="I11" s="40" t="s">
        <v>44</v>
      </c>
      <c r="J11" s="40" t="s">
        <v>57</v>
      </c>
      <c r="K11" s="40" t="s">
        <v>58</v>
      </c>
      <c r="L11" s="40" t="s">
        <v>59</v>
      </c>
      <c r="M11" s="40" t="s">
        <v>60</v>
      </c>
      <c r="N11" s="41" t="s">
        <v>61</v>
      </c>
      <c r="O11" s="40" t="s">
        <v>49</v>
      </c>
      <c r="P11" s="41"/>
      <c r="Q11" s="41" t="s">
        <v>62</v>
      </c>
      <c r="R11" s="41" t="s">
        <v>58</v>
      </c>
      <c r="S11" s="41" t="s">
        <v>63</v>
      </c>
      <c r="T11" s="41" t="s">
        <v>64</v>
      </c>
      <c r="U11" s="41" t="s">
        <v>61</v>
      </c>
      <c r="V11" s="41" t="s">
        <v>65</v>
      </c>
      <c r="W11" s="41" t="s">
        <v>38</v>
      </c>
      <c r="X11" s="385" t="s">
        <v>66</v>
      </c>
      <c r="Y11" s="385"/>
      <c r="Z11" s="385" t="s">
        <v>67</v>
      </c>
      <c r="AA11" s="385"/>
      <c r="AB11" s="40" t="s">
        <v>68</v>
      </c>
      <c r="AC11" s="417"/>
      <c r="AD11" s="41" t="s">
        <v>69</v>
      </c>
      <c r="AE11" s="41" t="s">
        <v>70</v>
      </c>
      <c r="AF11" s="41" t="s">
        <v>69</v>
      </c>
      <c r="AG11" s="41" t="s">
        <v>70</v>
      </c>
      <c r="AH11" s="415"/>
      <c r="AI11" s="391" t="s">
        <v>69</v>
      </c>
    </row>
    <row r="12" spans="1:35" ht="15.75" thickBot="1">
      <c r="A12" s="410"/>
      <c r="B12" s="412"/>
      <c r="C12" s="46" t="s">
        <v>71</v>
      </c>
      <c r="D12" s="46" t="s">
        <v>71</v>
      </c>
      <c r="E12" s="46" t="s">
        <v>72</v>
      </c>
      <c r="F12" s="46"/>
      <c r="G12" s="46" t="s">
        <v>71</v>
      </c>
      <c r="H12" s="46" t="s">
        <v>72</v>
      </c>
      <c r="I12" s="46"/>
      <c r="J12" s="46" t="s">
        <v>73</v>
      </c>
      <c r="K12" s="46" t="s">
        <v>73</v>
      </c>
      <c r="L12" s="46" t="s">
        <v>73</v>
      </c>
      <c r="M12" s="46" t="s">
        <v>73</v>
      </c>
      <c r="N12" s="46" t="s">
        <v>74</v>
      </c>
      <c r="O12" s="46" t="s">
        <v>73</v>
      </c>
      <c r="P12" s="46" t="s">
        <v>73</v>
      </c>
      <c r="Q12" s="47"/>
      <c r="R12" s="47"/>
      <c r="S12" s="47"/>
      <c r="T12" s="47"/>
      <c r="U12" s="47"/>
      <c r="V12" s="47"/>
      <c r="W12" s="47"/>
      <c r="X12" s="46" t="s">
        <v>75</v>
      </c>
      <c r="Y12" s="46" t="s">
        <v>70</v>
      </c>
      <c r="Z12" s="46" t="s">
        <v>75</v>
      </c>
      <c r="AA12" s="46" t="s">
        <v>70</v>
      </c>
      <c r="AB12" s="46" t="s">
        <v>69</v>
      </c>
      <c r="AC12" s="46" t="s">
        <v>76</v>
      </c>
      <c r="AD12" s="47"/>
      <c r="AE12" s="47"/>
      <c r="AF12" s="47"/>
      <c r="AG12" s="47"/>
      <c r="AH12" s="416"/>
      <c r="AI12" s="392"/>
    </row>
    <row r="13" spans="1:35">
      <c r="A13" s="19"/>
      <c r="B13" s="19"/>
      <c r="C13" s="19"/>
      <c r="D13" s="19"/>
      <c r="E13" s="19"/>
      <c r="F13" s="19"/>
      <c r="G13" s="19"/>
      <c r="H13" s="19"/>
      <c r="I13" s="19"/>
      <c r="J13" s="48"/>
      <c r="K13" s="48"/>
      <c r="L13" s="19"/>
      <c r="M13" s="19"/>
      <c r="N13" s="19"/>
      <c r="O13" s="19"/>
      <c r="P13" s="19"/>
      <c r="Q13" s="49"/>
      <c r="R13" s="49"/>
      <c r="S13" s="49"/>
      <c r="T13" s="49"/>
      <c r="U13" s="49"/>
      <c r="V13" s="49"/>
      <c r="W13" s="49"/>
      <c r="X13" s="50"/>
      <c r="Y13" s="50"/>
      <c r="Z13" s="50"/>
      <c r="AA13" s="50"/>
      <c r="AB13" s="50"/>
      <c r="AC13" s="49"/>
      <c r="AD13" s="51"/>
      <c r="AE13" s="51"/>
      <c r="AF13" s="51"/>
      <c r="AG13" s="51"/>
      <c r="AH13" s="52"/>
      <c r="AI13" s="19"/>
    </row>
    <row r="14" spans="1:35" ht="15.75" thickBot="1">
      <c r="A14" s="19"/>
      <c r="B14" s="19"/>
      <c r="C14" s="19"/>
      <c r="D14" s="19"/>
      <c r="E14" s="19"/>
      <c r="F14" s="19"/>
      <c r="G14" s="19"/>
      <c r="H14" s="19"/>
      <c r="I14" s="19"/>
      <c r="J14" s="48"/>
      <c r="K14" s="48"/>
      <c r="L14" s="19"/>
      <c r="M14" s="19"/>
      <c r="N14" s="19"/>
      <c r="O14" s="19"/>
      <c r="P14" s="19"/>
      <c r="Q14" s="53"/>
      <c r="R14" s="53"/>
      <c r="S14" s="53"/>
      <c r="T14" s="53"/>
      <c r="U14" s="53"/>
      <c r="V14" s="53"/>
      <c r="W14" s="53"/>
      <c r="X14" s="50"/>
      <c r="Y14" s="50"/>
      <c r="Z14" s="50"/>
      <c r="AA14" s="50"/>
      <c r="AB14" s="50"/>
      <c r="AC14" s="53"/>
      <c r="AD14" s="54"/>
      <c r="AE14" s="51"/>
      <c r="AF14" s="51"/>
      <c r="AG14" s="51"/>
      <c r="AH14" s="52"/>
      <c r="AI14" s="19"/>
    </row>
    <row r="15" spans="1:35">
      <c r="A15" s="393"/>
      <c r="B15" s="395"/>
      <c r="C15" s="397"/>
      <c r="D15" s="399"/>
      <c r="E15" s="401">
        <f>+D15*C15</f>
        <v>0</v>
      </c>
      <c r="F15" s="403"/>
      <c r="G15" s="403">
        <v>0</v>
      </c>
      <c r="H15" s="405">
        <f>IF(OR(F15="Si"),C15*G15,0)</f>
        <v>0</v>
      </c>
      <c r="I15" s="407"/>
      <c r="J15" s="55"/>
      <c r="K15" s="55"/>
      <c r="L15" s="55"/>
      <c r="M15" s="55"/>
      <c r="N15" s="56"/>
      <c r="O15" s="57"/>
      <c r="P15" s="57"/>
      <c r="Q15" s="58">
        <f>+$Q$13*Q16</f>
        <v>0</v>
      </c>
      <c r="R15" s="58">
        <f>+$R$13*R16</f>
        <v>0</v>
      </c>
      <c r="S15" s="58">
        <f>+$S$13*S16</f>
        <v>0</v>
      </c>
      <c r="T15" s="58">
        <f>+$T$13*T16</f>
        <v>0</v>
      </c>
      <c r="U15" s="58">
        <f>+$U$13*U16</f>
        <v>0</v>
      </c>
      <c r="V15" s="58">
        <f>+$V$13*V16</f>
        <v>0</v>
      </c>
      <c r="W15" s="58">
        <f>IF(OR(F15="Si"),$W$13*W16,0)</f>
        <v>0</v>
      </c>
      <c r="X15" s="58">
        <f>IF(OR(I15="No"),$X$13*X16,$X$14*X16)</f>
        <v>0</v>
      </c>
      <c r="Y15" s="58">
        <f>IF(OR(I15="No"),$Y$13*Y16,$Y$14*Y16)</f>
        <v>0</v>
      </c>
      <c r="Z15" s="58">
        <f>IF(OR(I15="No"),$Z$13*Z16,$Z$14*Z16)</f>
        <v>0</v>
      </c>
      <c r="AA15" s="58">
        <f>IF(OR(I15="No"),$AA$13*AA16,$AA$14*AA16)</f>
        <v>0</v>
      </c>
      <c r="AB15" s="58">
        <f>IF(OR(I15="No"),$AB$13*AB16,$AB$14*AB16)</f>
        <v>0</v>
      </c>
      <c r="AC15" s="58">
        <f>+$AC$13*AC16</f>
        <v>0</v>
      </c>
      <c r="AD15" s="58">
        <f>+$AD$13*AD16</f>
        <v>0</v>
      </c>
      <c r="AE15" s="58">
        <f>+$AE$13*AE16</f>
        <v>0</v>
      </c>
      <c r="AF15" s="58">
        <f>+$AF$13*AF16</f>
        <v>0</v>
      </c>
      <c r="AG15" s="58">
        <f>+$AG$13*AG16</f>
        <v>0</v>
      </c>
      <c r="AH15" s="437"/>
      <c r="AI15" s="439"/>
    </row>
    <row r="16" spans="1:35">
      <c r="A16" s="394"/>
      <c r="B16" s="396"/>
      <c r="C16" s="398"/>
      <c r="D16" s="400"/>
      <c r="E16" s="402"/>
      <c r="F16" s="404"/>
      <c r="G16" s="404"/>
      <c r="H16" s="406"/>
      <c r="I16" s="408"/>
      <c r="J16" s="59"/>
      <c r="K16" s="60"/>
      <c r="L16" s="60"/>
      <c r="M16" s="60"/>
      <c r="N16" s="57"/>
      <c r="O16" s="60"/>
      <c r="P16" s="60"/>
      <c r="Q16" s="61">
        <f>VLOOKUP(J16,[1]Tabla!$A$4:$B$459,2)</f>
        <v>5</v>
      </c>
      <c r="R16" s="62">
        <f>VLOOKUP(K16,[1]Tabla!$C$4:$D$459,2)</f>
        <v>5</v>
      </c>
      <c r="S16" s="62">
        <f>VLOOKUP(L16,[1]Tabla!$E$4:$F$459,2)</f>
        <v>5</v>
      </c>
      <c r="T16" s="62">
        <f>VLOOKUP(M16,[1]Tabla!$G$4:$H$459,2)</f>
        <v>5</v>
      </c>
      <c r="U16" s="62">
        <f>VLOOKUP(N16,[1]Tabla!$I$4:$J$459,2)</f>
        <v>5</v>
      </c>
      <c r="V16" s="62">
        <f>VLOOKUP(O16,[1]Tabla!$K$4:$L$459,2)</f>
        <v>5</v>
      </c>
      <c r="W16" s="62">
        <f>IF(OR(F15="No"),0,VLOOKUP(P16,[1]Tabla!$M$4:$N$459,2))</f>
        <v>5</v>
      </c>
      <c r="X16" s="57">
        <v>4</v>
      </c>
      <c r="Y16" s="57">
        <v>2</v>
      </c>
      <c r="Z16" s="57">
        <v>4</v>
      </c>
      <c r="AA16" s="57">
        <v>5</v>
      </c>
      <c r="AB16" s="57"/>
      <c r="AC16" s="57">
        <v>5</v>
      </c>
      <c r="AD16" s="57">
        <v>4</v>
      </c>
      <c r="AE16" s="57">
        <v>5</v>
      </c>
      <c r="AF16" s="57">
        <v>2</v>
      </c>
      <c r="AG16" s="57">
        <v>2</v>
      </c>
      <c r="AH16" s="438"/>
      <c r="AI16" s="440"/>
    </row>
    <row r="17" spans="1:35">
      <c r="A17" s="428"/>
      <c r="B17" s="430"/>
      <c r="C17" s="432"/>
      <c r="D17" s="400"/>
      <c r="E17" s="402">
        <f>+D17*C17</f>
        <v>0</v>
      </c>
      <c r="F17" s="404"/>
      <c r="G17" s="404">
        <v>0</v>
      </c>
      <c r="H17" s="406">
        <f>IF(OR(F17="Si"),C17*G17,0)</f>
        <v>0</v>
      </c>
      <c r="I17" s="408"/>
      <c r="J17" s="63">
        <v>0</v>
      </c>
      <c r="K17" s="63">
        <v>1663.8</v>
      </c>
      <c r="L17" s="63">
        <v>121.7</v>
      </c>
      <c r="M17" s="63">
        <v>5</v>
      </c>
      <c r="N17" s="64"/>
      <c r="O17" s="57">
        <v>0</v>
      </c>
      <c r="P17" s="57">
        <v>0</v>
      </c>
      <c r="Q17" s="65">
        <f>+$Q$13*Q18</f>
        <v>0</v>
      </c>
      <c r="R17" s="65">
        <f>+$R$13*R18</f>
        <v>0</v>
      </c>
      <c r="S17" s="65">
        <f>+$S$13*S18</f>
        <v>0</v>
      </c>
      <c r="T17" s="65">
        <f>+$T$13*T18</f>
        <v>0</v>
      </c>
      <c r="U17" s="65">
        <f>+$U$13*U18</f>
        <v>0</v>
      </c>
      <c r="V17" s="65">
        <f>+$V$13*V18</f>
        <v>0</v>
      </c>
      <c r="W17" s="65">
        <f>IF(OR(F17="Si"),$W$13*W18,0)</f>
        <v>0</v>
      </c>
      <c r="X17" s="65">
        <f>IF(OR(I17="No"),$X$13*X18,$X$14*X18)</f>
        <v>0</v>
      </c>
      <c r="Y17" s="65">
        <f>IF(OR(I17="No"),$Y$13*Y18,$Y$14*Y18)</f>
        <v>0</v>
      </c>
      <c r="Z17" s="65">
        <f>IF(OR(I17="No"),$Z$13*Z18,$Z$14*Z18)</f>
        <v>0</v>
      </c>
      <c r="AA17" s="65">
        <f>IF(OR(I17="No"),$AA$13*AA18,$AA$14*AA18)</f>
        <v>0</v>
      </c>
      <c r="AB17" s="65">
        <f>IF(OR(I17="No"),$AB$13*AB18,$AB$14*AB18)</f>
        <v>0</v>
      </c>
      <c r="AC17" s="65">
        <f>+$AC$13*AC18</f>
        <v>0</v>
      </c>
      <c r="AD17" s="65">
        <f>+$AD$13*AD18</f>
        <v>0</v>
      </c>
      <c r="AE17" s="65">
        <f>+$AE$13*AE18</f>
        <v>0</v>
      </c>
      <c r="AF17" s="65">
        <f>+$AF$13*AF18</f>
        <v>0</v>
      </c>
      <c r="AG17" s="65">
        <f>+$AG$13*AG18</f>
        <v>0</v>
      </c>
      <c r="AH17" s="441"/>
      <c r="AI17" s="442"/>
    </row>
    <row r="18" spans="1:35">
      <c r="A18" s="428"/>
      <c r="B18" s="430"/>
      <c r="C18" s="432"/>
      <c r="D18" s="400"/>
      <c r="E18" s="402"/>
      <c r="F18" s="404"/>
      <c r="G18" s="404"/>
      <c r="H18" s="406"/>
      <c r="I18" s="408"/>
      <c r="J18" s="59"/>
      <c r="K18" s="60"/>
      <c r="L18" s="60"/>
      <c r="M18" s="60"/>
      <c r="N18" s="57"/>
      <c r="O18" s="60"/>
      <c r="P18" s="60"/>
      <c r="Q18" s="61">
        <f>VLOOKUP(J18,[1]Tabla!$A$4:$B$459,2)</f>
        <v>5</v>
      </c>
      <c r="R18" s="62">
        <f>VLOOKUP(K18,[1]Tabla!$C$4:$D$459,2)</f>
        <v>5</v>
      </c>
      <c r="S18" s="62">
        <f>VLOOKUP(L18,[1]Tabla!$E$4:$F$459,2)</f>
        <v>5</v>
      </c>
      <c r="T18" s="62">
        <f>VLOOKUP(M18,[1]Tabla!$G$4:$H$459,2)</f>
        <v>5</v>
      </c>
      <c r="U18" s="62">
        <f>VLOOKUP(N18,[1]Tabla!$I$4:$J$459,2)</f>
        <v>5</v>
      </c>
      <c r="V18" s="62">
        <f>VLOOKUP(O18,[1]Tabla!$K$4:$L$459,2)</f>
        <v>5</v>
      </c>
      <c r="W18" s="62">
        <f>IF(OR(F17="No"),0,VLOOKUP(P18,[1]Tabla!$M$4:$N$459,2))</f>
        <v>5</v>
      </c>
      <c r="X18" s="57">
        <v>4</v>
      </c>
      <c r="Y18" s="57">
        <v>2</v>
      </c>
      <c r="Z18" s="57">
        <v>2.5</v>
      </c>
      <c r="AA18" s="57">
        <v>4.28</v>
      </c>
      <c r="AB18" s="57"/>
      <c r="AC18" s="57">
        <v>5</v>
      </c>
      <c r="AD18" s="57">
        <v>0</v>
      </c>
      <c r="AE18" s="57">
        <v>0</v>
      </c>
      <c r="AF18" s="57">
        <v>1.5</v>
      </c>
      <c r="AG18" s="57">
        <v>2</v>
      </c>
      <c r="AH18" s="438"/>
      <c r="AI18" s="440"/>
    </row>
    <row r="19" spans="1:35">
      <c r="A19" s="428"/>
      <c r="B19" s="430"/>
      <c r="C19" s="432"/>
      <c r="D19" s="400"/>
      <c r="E19" s="402">
        <f>+D19*C19</f>
        <v>0</v>
      </c>
      <c r="F19" s="404"/>
      <c r="G19" s="404">
        <v>0</v>
      </c>
      <c r="H19" s="406">
        <f>IF(OR(F19="Si"),C19*G19,0)</f>
        <v>0</v>
      </c>
      <c r="I19" s="408"/>
      <c r="J19" s="63">
        <v>0</v>
      </c>
      <c r="K19" s="63">
        <v>425.51</v>
      </c>
      <c r="L19" s="63">
        <v>19.63</v>
      </c>
      <c r="M19" s="63">
        <v>30.11</v>
      </c>
      <c r="N19" s="64"/>
      <c r="O19" s="57">
        <v>95.38</v>
      </c>
      <c r="P19" s="57">
        <v>0</v>
      </c>
      <c r="Q19" s="65">
        <f>+$Q$13*Q20</f>
        <v>0</v>
      </c>
      <c r="R19" s="65">
        <f>+$R$13*R20</f>
        <v>0</v>
      </c>
      <c r="S19" s="65">
        <f>+$S$13*S20</f>
        <v>0</v>
      </c>
      <c r="T19" s="65">
        <f>+$T$13*T20</f>
        <v>0</v>
      </c>
      <c r="U19" s="65">
        <f>+$U$13*U20</f>
        <v>0</v>
      </c>
      <c r="V19" s="65">
        <f>+$V$13*V20</f>
        <v>0</v>
      </c>
      <c r="W19" s="65">
        <f>IF(OR(F19="Si"),$W$13*W20,0)</f>
        <v>0</v>
      </c>
      <c r="X19" s="65">
        <f>IF(OR(I19="No"),$X$13*X20,$X$14*X20)</f>
        <v>0</v>
      </c>
      <c r="Y19" s="65">
        <f>IF(OR(I19="No"),$Y$13*Y20,$Y$14*Y20)</f>
        <v>0</v>
      </c>
      <c r="Z19" s="65">
        <f>IF(OR(I19="No"),$Z$13*Z20,$Z$14*Z20)</f>
        <v>0</v>
      </c>
      <c r="AA19" s="65">
        <f>IF(OR(I19="No"),$AA$13*AA20,$AA$14*AA20)</f>
        <v>0</v>
      </c>
      <c r="AB19" s="65">
        <f>IF(OR(I19="No"),$AB$13*AB20,$AB$14*AB20)</f>
        <v>0</v>
      </c>
      <c r="AC19" s="65">
        <f>+$AC$13*AC20</f>
        <v>0</v>
      </c>
      <c r="AD19" s="65">
        <f>+$AD$13*AD20</f>
        <v>0</v>
      </c>
      <c r="AE19" s="65">
        <f>+$AE$13*AE20</f>
        <v>0</v>
      </c>
      <c r="AF19" s="65">
        <f>+$AF$13*AF20</f>
        <v>0</v>
      </c>
      <c r="AG19" s="65">
        <f>+$AG$13*AG20</f>
        <v>0</v>
      </c>
      <c r="AH19" s="441"/>
      <c r="AI19" s="442"/>
    </row>
    <row r="20" spans="1:35">
      <c r="A20" s="428"/>
      <c r="B20" s="430"/>
      <c r="C20" s="432"/>
      <c r="D20" s="400"/>
      <c r="E20" s="402"/>
      <c r="F20" s="404"/>
      <c r="G20" s="404"/>
      <c r="H20" s="406"/>
      <c r="I20" s="408"/>
      <c r="J20" s="59"/>
      <c r="K20" s="60"/>
      <c r="L20" s="60"/>
      <c r="M20" s="60"/>
      <c r="N20" s="57"/>
      <c r="O20" s="60"/>
      <c r="P20" s="60"/>
      <c r="Q20" s="61">
        <f>VLOOKUP(J20,[1]Tabla!$A$4:$B$459,2)</f>
        <v>5</v>
      </c>
      <c r="R20" s="62">
        <f>VLOOKUP(K20,[1]Tabla!$C$4:$D$459,2)</f>
        <v>5</v>
      </c>
      <c r="S20" s="62">
        <f>VLOOKUP(L20,[1]Tabla!$E$4:$F$459,2)</f>
        <v>5</v>
      </c>
      <c r="T20" s="62">
        <f>VLOOKUP(M20,[1]Tabla!$G$4:$H$459,2)</f>
        <v>5</v>
      </c>
      <c r="U20" s="62">
        <f>VLOOKUP(N20,[1]Tabla!$I$4:$J$459,2)</f>
        <v>5</v>
      </c>
      <c r="V20" s="62">
        <f>VLOOKUP(O20,[1]Tabla!$K$4:$L$459,2)</f>
        <v>5</v>
      </c>
      <c r="W20" s="62">
        <f>IF(OR(F19="No"),0,VLOOKUP(P20,[1]Tabla!$M$4:$N$459,2))</f>
        <v>5</v>
      </c>
      <c r="X20" s="57">
        <v>4</v>
      </c>
      <c r="Y20" s="57">
        <v>2</v>
      </c>
      <c r="Z20" s="57">
        <v>4</v>
      </c>
      <c r="AA20" s="57">
        <v>3.57</v>
      </c>
      <c r="AB20" s="57"/>
      <c r="AC20" s="57">
        <v>4.5</v>
      </c>
      <c r="AD20" s="57">
        <v>3</v>
      </c>
      <c r="AE20" s="57">
        <v>1.67</v>
      </c>
      <c r="AF20" s="57">
        <v>1.5</v>
      </c>
      <c r="AG20" s="57">
        <v>2</v>
      </c>
      <c r="AH20" s="438"/>
      <c r="AI20" s="440"/>
    </row>
    <row r="21" spans="1:35">
      <c r="A21" s="428"/>
      <c r="B21" s="430"/>
      <c r="C21" s="432"/>
      <c r="D21" s="400"/>
      <c r="E21" s="402">
        <f>+D21*C21</f>
        <v>0</v>
      </c>
      <c r="F21" s="404"/>
      <c r="G21" s="404">
        <v>0</v>
      </c>
      <c r="H21" s="406">
        <f>IF(OR(F21="Si"),C21*G21,0)</f>
        <v>0</v>
      </c>
      <c r="I21" s="408"/>
      <c r="J21" s="63">
        <v>19.86</v>
      </c>
      <c r="K21" s="63">
        <v>720.3</v>
      </c>
      <c r="L21" s="63">
        <v>0</v>
      </c>
      <c r="M21" s="63">
        <v>33.4</v>
      </c>
      <c r="N21" s="64"/>
      <c r="O21" s="57">
        <v>42.98</v>
      </c>
      <c r="P21" s="57">
        <v>0</v>
      </c>
      <c r="Q21" s="65">
        <f>+$Q$13*Q22</f>
        <v>0</v>
      </c>
      <c r="R21" s="65">
        <f>+$R$13*R22</f>
        <v>0</v>
      </c>
      <c r="S21" s="65">
        <f>+$S$13*S22</f>
        <v>0</v>
      </c>
      <c r="T21" s="65">
        <f>+$T$13*T22</f>
        <v>0</v>
      </c>
      <c r="U21" s="65">
        <f>+$U$13*U22</f>
        <v>0</v>
      </c>
      <c r="V21" s="65">
        <f>+$V$13*V22</f>
        <v>0</v>
      </c>
      <c r="W21" s="65">
        <f>IF(OR(F21="Si"),$W$13*W22,0)</f>
        <v>0</v>
      </c>
      <c r="X21" s="65">
        <f>IF(OR(I21="No"),$X$13*X22,$X$14*X22)</f>
        <v>0</v>
      </c>
      <c r="Y21" s="65">
        <f>IF(OR(I21="No"),$Y$13*Y22,$Y$14*Y22)</f>
        <v>0</v>
      </c>
      <c r="Z21" s="65">
        <f>IF(OR(I21="No"),$Z$13*Z22,$Z$14*Z22)</f>
        <v>0</v>
      </c>
      <c r="AA21" s="65">
        <f>IF(OR(I21="No"),$AA$13*AA22,$AA$14*AA22)</f>
        <v>0</v>
      </c>
      <c r="AB21" s="65">
        <f>IF(OR(I21="No"),$AB$13*AB22,$AB$14*AB22)</f>
        <v>0</v>
      </c>
      <c r="AC21" s="65">
        <f>+$AC$13*AC22</f>
        <v>0</v>
      </c>
      <c r="AD21" s="65">
        <f>+$AD$13*AD22</f>
        <v>0</v>
      </c>
      <c r="AE21" s="65">
        <f>+$AE$13*AE22</f>
        <v>0</v>
      </c>
      <c r="AF21" s="65">
        <f>+$AF$13*AF22</f>
        <v>0</v>
      </c>
      <c r="AG21" s="65">
        <f>+$AG$13*AG22</f>
        <v>0</v>
      </c>
      <c r="AH21" s="441"/>
      <c r="AI21" s="442"/>
    </row>
    <row r="22" spans="1:35">
      <c r="A22" s="428"/>
      <c r="B22" s="430"/>
      <c r="C22" s="432"/>
      <c r="D22" s="400"/>
      <c r="E22" s="402"/>
      <c r="F22" s="404"/>
      <c r="G22" s="404"/>
      <c r="H22" s="406"/>
      <c r="I22" s="408"/>
      <c r="J22" s="59"/>
      <c r="K22" s="60"/>
      <c r="L22" s="60"/>
      <c r="M22" s="60"/>
      <c r="N22" s="57"/>
      <c r="O22" s="60"/>
      <c r="P22" s="60"/>
      <c r="Q22" s="61">
        <f>VLOOKUP(J22,[1]Tabla!$A$4:$B$459,2)</f>
        <v>5</v>
      </c>
      <c r="R22" s="62">
        <f>VLOOKUP(K22,[1]Tabla!$C$4:$D$459,2)</f>
        <v>5</v>
      </c>
      <c r="S22" s="62">
        <f>VLOOKUP(L22,[1]Tabla!$E$4:$F$459,2)</f>
        <v>5</v>
      </c>
      <c r="T22" s="62">
        <f>VLOOKUP(M22,[1]Tabla!$G$4:$H$459,2)</f>
        <v>5</v>
      </c>
      <c r="U22" s="62">
        <f>VLOOKUP(N22,[1]Tabla!$I$4:$J$459,2)</f>
        <v>5</v>
      </c>
      <c r="V22" s="62">
        <f>VLOOKUP(O22,[1]Tabla!$K$4:$L$459,2)</f>
        <v>5</v>
      </c>
      <c r="W22" s="62">
        <f>IF(OR(F21="No"),0,VLOOKUP(P22,[1]Tabla!$M$4:$N$459,2))</f>
        <v>5</v>
      </c>
      <c r="X22" s="57">
        <v>4</v>
      </c>
      <c r="Y22" s="57">
        <v>2</v>
      </c>
      <c r="Z22" s="57">
        <v>2.5</v>
      </c>
      <c r="AA22" s="57">
        <v>2.86</v>
      </c>
      <c r="AB22" s="57"/>
      <c r="AC22" s="57">
        <v>4.5</v>
      </c>
      <c r="AD22" s="57">
        <v>4</v>
      </c>
      <c r="AE22" s="57">
        <v>5</v>
      </c>
      <c r="AF22" s="57">
        <v>2</v>
      </c>
      <c r="AG22" s="57">
        <v>2</v>
      </c>
      <c r="AH22" s="438"/>
      <c r="AI22" s="440"/>
    </row>
    <row r="23" spans="1:35">
      <c r="A23" s="428"/>
      <c r="B23" s="430"/>
      <c r="C23" s="432"/>
      <c r="D23" s="400"/>
      <c r="E23" s="402">
        <f>+D23*C23</f>
        <v>0</v>
      </c>
      <c r="F23" s="404"/>
      <c r="G23" s="404">
        <v>0</v>
      </c>
      <c r="H23" s="406">
        <f>IF(OR(F23="Si"),C23*G23,0)</f>
        <v>0</v>
      </c>
      <c r="I23" s="408"/>
      <c r="J23" s="63">
        <v>0</v>
      </c>
      <c r="K23" s="63">
        <v>124.05</v>
      </c>
      <c r="L23" s="63">
        <v>0</v>
      </c>
      <c r="M23" s="63">
        <v>2.0699999999999998</v>
      </c>
      <c r="N23" s="64"/>
      <c r="O23" s="57">
        <v>185</v>
      </c>
      <c r="P23" s="57">
        <v>0</v>
      </c>
      <c r="Q23" s="65">
        <f>+$Q$13*Q24</f>
        <v>0</v>
      </c>
      <c r="R23" s="65">
        <f>+$R$13*R24</f>
        <v>0</v>
      </c>
      <c r="S23" s="65">
        <f>+$S$13*S24</f>
        <v>0</v>
      </c>
      <c r="T23" s="65">
        <f>+$T$13*T24</f>
        <v>0</v>
      </c>
      <c r="U23" s="65">
        <f>+$U$13*U24</f>
        <v>0</v>
      </c>
      <c r="V23" s="65">
        <f>+$V$13*V24</f>
        <v>0</v>
      </c>
      <c r="W23" s="65">
        <f>IF(OR(F23="Si"),$W$13*W24,0)</f>
        <v>0</v>
      </c>
      <c r="X23" s="65">
        <f>IF(OR(I23="No"),$X$13*X24,$X$14*X24)</f>
        <v>0</v>
      </c>
      <c r="Y23" s="65">
        <f>IF(OR(I23="No"),$Y$13*Y24,$Y$14*Y24)</f>
        <v>0</v>
      </c>
      <c r="Z23" s="65">
        <f>IF(OR(I23="No"),$Z$13*Z24,$Z$14*Z24)</f>
        <v>0</v>
      </c>
      <c r="AA23" s="65">
        <f>IF(OR(I23="No"),$AA$13*AA24,$AA$14*AA24)</f>
        <v>0</v>
      </c>
      <c r="AB23" s="65">
        <f>IF(OR(I23="No"),$AB$13*AB24,$AB$14*AB24)</f>
        <v>0</v>
      </c>
      <c r="AC23" s="65">
        <f>+$AC$13*AC24</f>
        <v>0</v>
      </c>
      <c r="AD23" s="65">
        <f>+$AD$13*AD24</f>
        <v>0</v>
      </c>
      <c r="AE23" s="65">
        <f>+$AE$13*AE24</f>
        <v>0</v>
      </c>
      <c r="AF23" s="65">
        <f>+$AF$13*AF24</f>
        <v>0</v>
      </c>
      <c r="AG23" s="65">
        <f>+$AG$13*AG24</f>
        <v>0</v>
      </c>
      <c r="AH23" s="441"/>
      <c r="AI23" s="442"/>
    </row>
    <row r="24" spans="1:35" ht="15.75" thickBot="1">
      <c r="A24" s="429"/>
      <c r="B24" s="431"/>
      <c r="C24" s="433"/>
      <c r="D24" s="434"/>
      <c r="E24" s="435"/>
      <c r="F24" s="436"/>
      <c r="G24" s="436"/>
      <c r="H24" s="443"/>
      <c r="I24" s="444"/>
      <c r="J24" s="66"/>
      <c r="K24" s="67"/>
      <c r="L24" s="67"/>
      <c r="M24" s="67"/>
      <c r="N24" s="68"/>
      <c r="O24" s="67"/>
      <c r="P24" s="67"/>
      <c r="Q24" s="69">
        <f>VLOOKUP(J24,[1]Tabla!$A$4:$B$459,2)</f>
        <v>5</v>
      </c>
      <c r="R24" s="70">
        <f>VLOOKUP(K24,[1]Tabla!$C$4:$D$459,2)</f>
        <v>5</v>
      </c>
      <c r="S24" s="70">
        <f>VLOOKUP(L24,[1]Tabla!$E$4:$F$459,2)</f>
        <v>5</v>
      </c>
      <c r="T24" s="70">
        <f>VLOOKUP(M24,[1]Tabla!$G$4:$H$459,2)</f>
        <v>5</v>
      </c>
      <c r="U24" s="70">
        <f>VLOOKUP(N24,[1]Tabla!$I$4:$J$459,2)</f>
        <v>5</v>
      </c>
      <c r="V24" s="70">
        <f>VLOOKUP(O24,[1]Tabla!$K$4:$L$459,2)</f>
        <v>5</v>
      </c>
      <c r="W24" s="70">
        <f>IF(OR(F23="No"),0,VLOOKUP(P24,[1]Tabla!$M$4:$N$459,2))</f>
        <v>5</v>
      </c>
      <c r="X24" s="68">
        <v>4</v>
      </c>
      <c r="Y24" s="68">
        <v>2</v>
      </c>
      <c r="Z24" s="68">
        <v>4</v>
      </c>
      <c r="AA24" s="68">
        <v>5</v>
      </c>
      <c r="AB24" s="68"/>
      <c r="AC24" s="68">
        <v>4.5</v>
      </c>
      <c r="AD24" s="68">
        <v>4</v>
      </c>
      <c r="AE24" s="68">
        <v>5</v>
      </c>
      <c r="AF24" s="68">
        <v>2</v>
      </c>
      <c r="AG24" s="68">
        <v>2</v>
      </c>
      <c r="AH24" s="445"/>
      <c r="AI24" s="446"/>
    </row>
    <row r="25" spans="1:35">
      <c r="A25" s="428"/>
      <c r="B25" s="428"/>
      <c r="C25" s="432"/>
      <c r="D25" s="400"/>
      <c r="E25" s="402">
        <f>+D25*C25</f>
        <v>0</v>
      </c>
      <c r="F25" s="404"/>
      <c r="G25" s="404">
        <v>0</v>
      </c>
      <c r="H25" s="406">
        <f>IF(OR(F25="Si"),C25*G25,0)</f>
        <v>0</v>
      </c>
      <c r="I25" s="408"/>
      <c r="J25" s="63">
        <v>0</v>
      </c>
      <c r="K25" s="63">
        <v>0</v>
      </c>
      <c r="L25" s="63">
        <v>0</v>
      </c>
      <c r="M25" s="63">
        <v>0</v>
      </c>
      <c r="N25" s="64"/>
      <c r="O25" s="57">
        <v>0</v>
      </c>
      <c r="P25" s="57">
        <v>0</v>
      </c>
      <c r="Q25" s="65">
        <f>+$Q$13*Q26</f>
        <v>0</v>
      </c>
      <c r="R25" s="65">
        <f>+$R$13*R26</f>
        <v>0</v>
      </c>
      <c r="S25" s="65">
        <f>+$S$13*S26</f>
        <v>0</v>
      </c>
      <c r="T25" s="65">
        <f>+$T$13*T26</f>
        <v>0</v>
      </c>
      <c r="U25" s="65">
        <f>+$U$13*U26</f>
        <v>0</v>
      </c>
      <c r="V25" s="65">
        <f>+$V$13*V26</f>
        <v>0</v>
      </c>
      <c r="W25" s="65">
        <f>IF(OR(F25="Si"),$W$13*W26,0)</f>
        <v>0</v>
      </c>
      <c r="X25" s="65">
        <f>IF(OR(I25="No"),$X$13*X26,$X$14*X26)</f>
        <v>0</v>
      </c>
      <c r="Y25" s="65">
        <f>IF(OR(I25="No"),$Y$13*Y26,$Y$14*Y26)</f>
        <v>0</v>
      </c>
      <c r="Z25" s="65">
        <f>IF(OR(I25="No"),$Z$13*Z26,$Z$14*Z26)</f>
        <v>0</v>
      </c>
      <c r="AA25" s="65">
        <f>IF(OR(I25="No"),$AA$13*AA26,$AA$14*AA26)</f>
        <v>0</v>
      </c>
      <c r="AB25" s="65">
        <f>IF(OR(I25="No"),$AB$13*AB26,$AB$14*AB26)</f>
        <v>0</v>
      </c>
      <c r="AC25" s="65">
        <f>+$AC$13*AC26</f>
        <v>0</v>
      </c>
      <c r="AD25" s="65">
        <f>+$AD$13*AD26</f>
        <v>0</v>
      </c>
      <c r="AE25" s="65">
        <f>+$AE$13*AE26</f>
        <v>0</v>
      </c>
      <c r="AF25" s="65">
        <f>+$AF$13*AF26</f>
        <v>0</v>
      </c>
      <c r="AG25" s="65">
        <f>+$AG$13*AG26</f>
        <v>0</v>
      </c>
      <c r="AH25" s="441"/>
      <c r="AI25" s="442"/>
    </row>
    <row r="26" spans="1:35" ht="15.75" thickBot="1">
      <c r="A26" s="429"/>
      <c r="B26" s="429"/>
      <c r="C26" s="433"/>
      <c r="D26" s="434"/>
      <c r="E26" s="435"/>
      <c r="F26" s="436"/>
      <c r="G26" s="436"/>
      <c r="H26" s="443"/>
      <c r="I26" s="444"/>
      <c r="J26" s="66"/>
      <c r="K26" s="67"/>
      <c r="L26" s="67"/>
      <c r="M26" s="67"/>
      <c r="N26" s="68"/>
      <c r="O26" s="67"/>
      <c r="P26" s="67"/>
      <c r="Q26" s="69">
        <f>VLOOKUP(J26,[1]Tabla!$A$4:$B$459,2)</f>
        <v>5</v>
      </c>
      <c r="R26" s="70">
        <f>VLOOKUP(K26,[1]Tabla!$C$4:$D$459,2)</f>
        <v>5</v>
      </c>
      <c r="S26" s="70">
        <f>VLOOKUP(L26,[1]Tabla!$E$4:$F$459,2)</f>
        <v>5</v>
      </c>
      <c r="T26" s="70">
        <f>VLOOKUP(M26,[1]Tabla!$G$4:$H$459,2)</f>
        <v>5</v>
      </c>
      <c r="U26" s="70">
        <f>VLOOKUP(N26,[1]Tabla!$I$4:$J$459,2)</f>
        <v>5</v>
      </c>
      <c r="V26" s="70">
        <f>VLOOKUP(O26,[1]Tabla!$K$4:$L$459,2)</f>
        <v>5</v>
      </c>
      <c r="W26" s="70">
        <f>IF(OR(F25="No"),0,VLOOKUP(P26,[1]Tabla!$M$4:$N$459,2))</f>
        <v>5</v>
      </c>
      <c r="X26" s="68">
        <v>5</v>
      </c>
      <c r="Y26" s="68">
        <v>5</v>
      </c>
      <c r="Z26" s="68">
        <v>4</v>
      </c>
      <c r="AA26" s="68">
        <v>5</v>
      </c>
      <c r="AB26" s="68"/>
      <c r="AC26" s="68">
        <v>5</v>
      </c>
      <c r="AD26" s="68">
        <v>0</v>
      </c>
      <c r="AE26" s="68">
        <v>0</v>
      </c>
      <c r="AF26" s="68">
        <v>0</v>
      </c>
      <c r="AG26" s="68">
        <v>0</v>
      </c>
      <c r="AH26" s="445"/>
      <c r="AI26" s="446"/>
    </row>
    <row r="27" spans="1:35">
      <c r="A27" s="21"/>
      <c r="B27" s="21"/>
      <c r="C27" s="21"/>
      <c r="D27" s="21"/>
      <c r="E27" s="21"/>
      <c r="F27" s="21"/>
      <c r="G27" s="21"/>
      <c r="H27" s="20"/>
      <c r="I27" s="21"/>
      <c r="J27" s="21"/>
      <c r="K27" s="19"/>
      <c r="L27" s="19"/>
      <c r="M27" s="19"/>
      <c r="N27" s="19"/>
      <c r="O27" s="19"/>
      <c r="P27" s="19"/>
      <c r="Q27" s="21" t="s">
        <v>20</v>
      </c>
      <c r="R27" s="25" t="s">
        <v>21</v>
      </c>
      <c r="S27" s="25" t="s">
        <v>22</v>
      </c>
      <c r="T27" s="25" t="s">
        <v>23</v>
      </c>
    </row>
    <row r="28" spans="1:35">
      <c r="A28" s="389"/>
      <c r="B28" s="389"/>
      <c r="C28" s="25"/>
      <c r="D28" s="21" t="s">
        <v>26</v>
      </c>
      <c r="E28" s="26"/>
      <c r="F28" s="25" t="s">
        <v>27</v>
      </c>
      <c r="G28" s="27"/>
      <c r="H28" s="28"/>
      <c r="I28" s="29" t="s">
        <v>28</v>
      </c>
      <c r="J28" s="30"/>
      <c r="K28" s="31"/>
      <c r="L28" s="31"/>
      <c r="M28" s="32"/>
      <c r="N28" s="19"/>
      <c r="O28" s="19"/>
      <c r="P28" s="19"/>
      <c r="Q28" s="19"/>
      <c r="R28" s="33"/>
      <c r="S28" s="33"/>
      <c r="T28" s="33"/>
    </row>
    <row r="29" spans="1:35" ht="15.75" thickBot="1">
      <c r="A29" s="19"/>
      <c r="B29" s="19"/>
      <c r="C29" s="19"/>
      <c r="D29" s="19"/>
      <c r="E29" s="19"/>
      <c r="F29" s="19"/>
      <c r="G29" s="19"/>
      <c r="H29" s="19"/>
      <c r="I29" s="19"/>
      <c r="J29" s="19"/>
      <c r="K29" s="19"/>
      <c r="L29" s="19"/>
      <c r="M29" s="19"/>
      <c r="N29" s="19"/>
      <c r="O29" s="19"/>
      <c r="P29" s="19"/>
      <c r="Q29" s="19"/>
      <c r="R29" s="19"/>
      <c r="S29" s="19"/>
      <c r="T29" s="19"/>
    </row>
    <row r="30" spans="1:35">
      <c r="A30" s="37"/>
      <c r="B30" s="377" t="s">
        <v>31</v>
      </c>
      <c r="C30" s="377"/>
      <c r="D30" s="377"/>
      <c r="E30" s="377"/>
      <c r="F30" s="377"/>
      <c r="G30" s="377"/>
      <c r="H30" s="339"/>
      <c r="I30" s="377" t="s">
        <v>32</v>
      </c>
      <c r="J30" s="377"/>
      <c r="K30" s="377"/>
      <c r="L30" s="377"/>
      <c r="M30" s="377"/>
      <c r="N30" s="339" t="s">
        <v>33</v>
      </c>
      <c r="O30" s="377" t="s">
        <v>34</v>
      </c>
      <c r="P30" s="377"/>
      <c r="Q30" s="377"/>
      <c r="R30" s="377"/>
      <c r="S30" s="378" t="s">
        <v>35</v>
      </c>
      <c r="T30" s="379"/>
    </row>
    <row r="31" spans="1:35">
      <c r="A31" s="40" t="s">
        <v>38</v>
      </c>
      <c r="B31" s="385" t="s">
        <v>39</v>
      </c>
      <c r="C31" s="385"/>
      <c r="D31" s="385"/>
      <c r="E31" s="385"/>
      <c r="F31" s="385"/>
      <c r="G31" s="385"/>
      <c r="H31" s="338"/>
      <c r="I31" s="385" t="s">
        <v>39</v>
      </c>
      <c r="J31" s="385"/>
      <c r="K31" s="385"/>
      <c r="L31" s="385"/>
      <c r="M31" s="385"/>
      <c r="N31" s="417" t="s">
        <v>40</v>
      </c>
      <c r="O31" s="385" t="s">
        <v>41</v>
      </c>
      <c r="P31" s="385"/>
      <c r="Q31" s="385"/>
      <c r="R31" s="385"/>
      <c r="S31" s="380"/>
      <c r="T31" s="381"/>
    </row>
    <row r="32" spans="1:35">
      <c r="A32" s="338" t="s">
        <v>48</v>
      </c>
      <c r="B32" s="385" t="s">
        <v>49</v>
      </c>
      <c r="C32" s="385"/>
      <c r="D32" s="385"/>
      <c r="E32" s="385"/>
      <c r="F32" s="385"/>
      <c r="G32" s="385"/>
      <c r="H32" s="338"/>
      <c r="I32" s="338"/>
      <c r="J32" s="44"/>
      <c r="K32" s="44"/>
      <c r="L32" s="44"/>
      <c r="M32" s="43" t="s">
        <v>50</v>
      </c>
      <c r="N32" s="417"/>
      <c r="O32" s="385" t="s">
        <v>51</v>
      </c>
      <c r="P32" s="385"/>
      <c r="Q32" s="385" t="s">
        <v>52</v>
      </c>
      <c r="R32" s="385"/>
      <c r="S32" s="44"/>
      <c r="T32" s="45"/>
    </row>
    <row r="33" spans="1:20">
      <c r="A33" s="338"/>
      <c r="B33" s="338" t="s">
        <v>62</v>
      </c>
      <c r="C33" s="338" t="s">
        <v>58</v>
      </c>
      <c r="D33" s="338" t="s">
        <v>63</v>
      </c>
      <c r="E33" s="338" t="s">
        <v>64</v>
      </c>
      <c r="F33" s="338" t="s">
        <v>61</v>
      </c>
      <c r="G33" s="338" t="s">
        <v>65</v>
      </c>
      <c r="H33" s="338" t="s">
        <v>38</v>
      </c>
      <c r="I33" s="385" t="s">
        <v>66</v>
      </c>
      <c r="J33" s="385"/>
      <c r="K33" s="385" t="s">
        <v>67</v>
      </c>
      <c r="L33" s="385"/>
      <c r="M33" s="40" t="s">
        <v>68</v>
      </c>
      <c r="N33" s="417"/>
      <c r="O33" s="338" t="s">
        <v>69</v>
      </c>
      <c r="P33" s="338" t="s">
        <v>70</v>
      </c>
      <c r="Q33" s="338" t="s">
        <v>69</v>
      </c>
      <c r="R33" s="338" t="s">
        <v>70</v>
      </c>
      <c r="S33" s="415"/>
      <c r="T33" s="391" t="s">
        <v>69</v>
      </c>
    </row>
    <row r="34" spans="1:20" ht="15.75" thickBot="1">
      <c r="A34" s="46" t="s">
        <v>73</v>
      </c>
      <c r="B34" s="47"/>
      <c r="C34" s="47"/>
      <c r="D34" s="47"/>
      <c r="E34" s="47"/>
      <c r="F34" s="47"/>
      <c r="G34" s="47"/>
      <c r="H34" s="47"/>
      <c r="I34" s="46" t="s">
        <v>75</v>
      </c>
      <c r="J34" s="46" t="s">
        <v>70</v>
      </c>
      <c r="K34" s="46" t="s">
        <v>75</v>
      </c>
      <c r="L34" s="46" t="s">
        <v>70</v>
      </c>
      <c r="M34" s="46" t="s">
        <v>69</v>
      </c>
      <c r="N34" s="46" t="s">
        <v>76</v>
      </c>
      <c r="O34" s="47"/>
      <c r="P34" s="47"/>
      <c r="Q34" s="47"/>
      <c r="R34" s="47"/>
      <c r="S34" s="416"/>
      <c r="T34" s="392"/>
    </row>
    <row r="35" spans="1:20">
      <c r="A35" s="19"/>
      <c r="B35" s="49"/>
      <c r="C35" s="49"/>
      <c r="D35" s="49"/>
      <c r="E35" s="49"/>
      <c r="F35" s="49"/>
      <c r="G35" s="49"/>
      <c r="H35" s="49"/>
      <c r="I35" s="50"/>
      <c r="J35" s="50"/>
      <c r="K35" s="50"/>
      <c r="L35" s="50"/>
      <c r="M35" s="50"/>
      <c r="N35" s="49"/>
      <c r="O35" s="51"/>
      <c r="P35" s="51"/>
      <c r="Q35" s="51"/>
      <c r="R35" s="51"/>
      <c r="S35" s="52"/>
      <c r="T35" s="19"/>
    </row>
    <row r="36" spans="1:20" ht="15.75" thickBot="1">
      <c r="A36" s="19"/>
      <c r="B36" s="53"/>
      <c r="C36" s="53"/>
      <c r="D36" s="53"/>
      <c r="E36" s="53"/>
      <c r="F36" s="53"/>
      <c r="G36" s="53"/>
      <c r="H36" s="53"/>
      <c r="I36" s="50"/>
      <c r="J36" s="50"/>
      <c r="K36" s="50"/>
      <c r="L36" s="50"/>
      <c r="M36" s="50"/>
      <c r="N36" s="53"/>
      <c r="O36" s="54"/>
      <c r="P36" s="51"/>
      <c r="Q36" s="51"/>
      <c r="R36" s="51"/>
      <c r="S36" s="52"/>
      <c r="T36" s="19"/>
    </row>
    <row r="37" spans="1:20">
      <c r="A37" s="57"/>
      <c r="B37" s="58"/>
      <c r="C37" s="58"/>
      <c r="D37" s="58"/>
      <c r="E37" s="58"/>
      <c r="F37" s="58"/>
      <c r="G37" s="58"/>
      <c r="H37" s="58"/>
      <c r="I37" s="58"/>
      <c r="J37" s="58"/>
      <c r="K37" s="58"/>
      <c r="L37" s="58"/>
      <c r="M37" s="58"/>
      <c r="N37" s="58">
        <f>+$AC$13*N38</f>
        <v>0</v>
      </c>
      <c r="O37" s="58">
        <f>+$AD$13*O38</f>
        <v>0</v>
      </c>
      <c r="P37" s="58">
        <f>+$AE$13*P38</f>
        <v>0</v>
      </c>
      <c r="Q37" s="58">
        <f>+$AF$13*Q38</f>
        <v>0</v>
      </c>
      <c r="R37" s="58">
        <f>+$AG$13*R38</f>
        <v>0</v>
      </c>
      <c r="S37" s="437"/>
      <c r="T37" s="439"/>
    </row>
    <row r="38" spans="1:20">
      <c r="A38" s="60"/>
      <c r="B38" s="61"/>
      <c r="C38" s="62"/>
      <c r="D38" s="62"/>
      <c r="E38" s="62"/>
      <c r="F38" s="62"/>
      <c r="G38" s="62"/>
      <c r="H38" s="62"/>
      <c r="I38" s="57">
        <v>4</v>
      </c>
      <c r="J38" s="57">
        <v>2</v>
      </c>
      <c r="K38" s="57">
        <v>4</v>
      </c>
      <c r="L38" s="57">
        <v>5</v>
      </c>
      <c r="M38" s="57"/>
      <c r="N38" s="57">
        <v>5</v>
      </c>
      <c r="O38" s="57">
        <v>4</v>
      </c>
      <c r="P38" s="57">
        <v>5</v>
      </c>
      <c r="Q38" s="57">
        <v>2</v>
      </c>
      <c r="R38" s="57">
        <v>2</v>
      </c>
      <c r="S38" s="438"/>
      <c r="T38" s="440"/>
    </row>
    <row r="39" spans="1:20">
      <c r="A39" s="57">
        <v>0</v>
      </c>
      <c r="B39" s="65"/>
      <c r="C39" s="65"/>
      <c r="D39" s="65"/>
      <c r="E39" s="65"/>
      <c r="F39" s="65"/>
      <c r="G39" s="65"/>
      <c r="H39" s="65"/>
      <c r="I39" s="65"/>
      <c r="J39" s="65"/>
      <c r="K39" s="65"/>
      <c r="L39" s="65"/>
      <c r="M39" s="65"/>
      <c r="N39" s="65">
        <f>+$AC$13*N40</f>
        <v>0</v>
      </c>
      <c r="O39" s="65">
        <f>+$AD$13*O40</f>
        <v>0</v>
      </c>
      <c r="P39" s="65">
        <f>+$AE$13*P40</f>
        <v>0</v>
      </c>
      <c r="Q39" s="65">
        <f>+$AF$13*Q40</f>
        <v>0</v>
      </c>
      <c r="R39" s="65">
        <f>+$AG$13*R40</f>
        <v>0</v>
      </c>
      <c r="S39" s="441"/>
      <c r="T39" s="442"/>
    </row>
    <row r="40" spans="1:20">
      <c r="A40" s="60"/>
      <c r="B40" s="61"/>
      <c r="C40" s="62"/>
      <c r="D40" s="62"/>
      <c r="E40" s="62"/>
      <c r="F40" s="62"/>
      <c r="G40" s="62"/>
      <c r="H40" s="62"/>
      <c r="I40" s="57">
        <v>4</v>
      </c>
      <c r="J40" s="57">
        <v>2</v>
      </c>
      <c r="K40" s="57">
        <v>2.5</v>
      </c>
      <c r="L40" s="57">
        <v>4.28</v>
      </c>
      <c r="M40" s="57"/>
      <c r="N40" s="57">
        <v>5</v>
      </c>
      <c r="O40" s="57">
        <v>0</v>
      </c>
      <c r="P40" s="57">
        <v>0</v>
      </c>
      <c r="Q40" s="57">
        <v>1.5</v>
      </c>
      <c r="R40" s="57">
        <v>2</v>
      </c>
      <c r="S40" s="438"/>
      <c r="T40" s="440"/>
    </row>
    <row r="41" spans="1:20">
      <c r="A41" s="57">
        <v>0</v>
      </c>
      <c r="B41" s="65"/>
      <c r="C41" s="65"/>
      <c r="D41" s="65"/>
      <c r="E41" s="65"/>
      <c r="F41" s="65"/>
      <c r="G41" s="65"/>
      <c r="H41" s="65"/>
      <c r="I41" s="65"/>
      <c r="J41" s="65"/>
      <c r="K41" s="65"/>
      <c r="L41" s="65"/>
      <c r="M41" s="65"/>
      <c r="N41" s="65">
        <f>+$AC$13*N42</f>
        <v>0</v>
      </c>
      <c r="O41" s="65">
        <f>+$AD$13*O42</f>
        <v>0</v>
      </c>
      <c r="P41" s="65">
        <f>+$AE$13*P42</f>
        <v>0</v>
      </c>
      <c r="Q41" s="65">
        <f>+$AF$13*Q42</f>
        <v>0</v>
      </c>
      <c r="R41" s="65">
        <f>+$AG$13*R42</f>
        <v>0</v>
      </c>
      <c r="S41" s="441"/>
      <c r="T41" s="442"/>
    </row>
    <row r="42" spans="1:20">
      <c r="A42" s="60"/>
      <c r="B42" s="61"/>
      <c r="C42" s="62"/>
      <c r="D42" s="62"/>
      <c r="E42" s="62"/>
      <c r="F42" s="62"/>
      <c r="G42" s="62"/>
      <c r="H42" s="62"/>
      <c r="I42" s="57">
        <v>4</v>
      </c>
      <c r="J42" s="57">
        <v>2</v>
      </c>
      <c r="K42" s="57">
        <v>4</v>
      </c>
      <c r="L42" s="57">
        <v>3.57</v>
      </c>
      <c r="M42" s="57"/>
      <c r="N42" s="57">
        <v>4.5</v>
      </c>
      <c r="O42" s="57">
        <v>3</v>
      </c>
      <c r="P42" s="57">
        <v>1.67</v>
      </c>
      <c r="Q42" s="57">
        <v>1.5</v>
      </c>
      <c r="R42" s="57">
        <v>2</v>
      </c>
      <c r="S42" s="438"/>
      <c r="T42" s="440"/>
    </row>
    <row r="43" spans="1:20">
      <c r="A43" s="57">
        <v>0</v>
      </c>
      <c r="B43" s="65"/>
      <c r="C43" s="65"/>
      <c r="D43" s="65"/>
      <c r="E43" s="65"/>
      <c r="F43" s="65"/>
      <c r="G43" s="65"/>
      <c r="H43" s="65"/>
      <c r="I43" s="65"/>
      <c r="J43" s="65"/>
      <c r="K43" s="65"/>
      <c r="L43" s="65"/>
      <c r="M43" s="65"/>
      <c r="N43" s="65">
        <f>+$AC$13*N44</f>
        <v>0</v>
      </c>
      <c r="O43" s="65">
        <f>+$AD$13*O44</f>
        <v>0</v>
      </c>
      <c r="P43" s="65">
        <f>+$AE$13*P44</f>
        <v>0</v>
      </c>
      <c r="Q43" s="65">
        <f>+$AF$13*Q44</f>
        <v>0</v>
      </c>
      <c r="R43" s="65">
        <f>+$AG$13*R44</f>
        <v>0</v>
      </c>
      <c r="S43" s="441"/>
      <c r="T43" s="442"/>
    </row>
    <row r="44" spans="1:20">
      <c r="A44" s="60"/>
      <c r="B44" s="61"/>
      <c r="C44" s="62"/>
      <c r="D44" s="62"/>
      <c r="E44" s="62"/>
      <c r="F44" s="62"/>
      <c r="G44" s="62"/>
      <c r="H44" s="62"/>
      <c r="I44" s="57">
        <v>4</v>
      </c>
      <c r="J44" s="57">
        <v>2</v>
      </c>
      <c r="K44" s="57">
        <v>2.5</v>
      </c>
      <c r="L44" s="57">
        <v>2.86</v>
      </c>
      <c r="M44" s="57"/>
      <c r="N44" s="57">
        <v>4.5</v>
      </c>
      <c r="O44" s="57">
        <v>4</v>
      </c>
      <c r="P44" s="57">
        <v>5</v>
      </c>
      <c r="Q44" s="57">
        <v>2</v>
      </c>
      <c r="R44" s="57">
        <v>2</v>
      </c>
      <c r="S44" s="438"/>
      <c r="T44" s="440"/>
    </row>
    <row r="45" spans="1:20">
      <c r="A45" s="57">
        <v>0</v>
      </c>
      <c r="B45" s="65"/>
      <c r="C45" s="65"/>
      <c r="D45" s="65"/>
      <c r="E45" s="65"/>
      <c r="F45" s="65"/>
      <c r="G45" s="65"/>
      <c r="H45" s="65"/>
      <c r="I45" s="65"/>
      <c r="J45" s="65"/>
      <c r="K45" s="65"/>
      <c r="L45" s="65"/>
      <c r="M45" s="65"/>
      <c r="N45" s="65">
        <f>+$AC$13*N46</f>
        <v>0</v>
      </c>
      <c r="O45" s="65">
        <f>+$AD$13*O46</f>
        <v>0</v>
      </c>
      <c r="P45" s="65">
        <f>+$AE$13*P46</f>
        <v>0</v>
      </c>
      <c r="Q45" s="65">
        <f>+$AF$13*Q46</f>
        <v>0</v>
      </c>
      <c r="R45" s="65">
        <f>+$AG$13*R46</f>
        <v>0</v>
      </c>
      <c r="S45" s="441"/>
      <c r="T45" s="442"/>
    </row>
    <row r="46" spans="1:20" ht="15.75" thickBot="1">
      <c r="A46" s="67"/>
      <c r="B46" s="69"/>
      <c r="C46" s="70"/>
      <c r="D46" s="70"/>
      <c r="E46" s="70"/>
      <c r="F46" s="70"/>
      <c r="G46" s="70"/>
      <c r="H46" s="70"/>
      <c r="I46" s="68">
        <v>4</v>
      </c>
      <c r="J46" s="68">
        <v>2</v>
      </c>
      <c r="K46" s="68">
        <v>4</v>
      </c>
      <c r="L46" s="68">
        <v>5</v>
      </c>
      <c r="M46" s="68"/>
      <c r="N46" s="68">
        <v>4.5</v>
      </c>
      <c r="O46" s="68">
        <v>4</v>
      </c>
      <c r="P46" s="68">
        <v>5</v>
      </c>
      <c r="Q46" s="68">
        <v>2</v>
      </c>
      <c r="R46" s="68">
        <v>2</v>
      </c>
      <c r="S46" s="445"/>
      <c r="T46" s="446"/>
    </row>
    <row r="47" spans="1:20">
      <c r="A47" s="57">
        <v>0</v>
      </c>
      <c r="B47" s="65"/>
      <c r="C47" s="65"/>
      <c r="D47" s="65"/>
      <c r="E47" s="65"/>
      <c r="F47" s="65"/>
      <c r="G47" s="65"/>
      <c r="H47" s="65"/>
      <c r="I47" s="65"/>
      <c r="J47" s="65"/>
      <c r="K47" s="65"/>
      <c r="L47" s="65"/>
      <c r="M47" s="65"/>
      <c r="N47" s="65">
        <f>+$AC$13*N48</f>
        <v>0</v>
      </c>
      <c r="O47" s="65">
        <f>+$AD$13*O48</f>
        <v>0</v>
      </c>
      <c r="P47" s="65">
        <f>+$AE$13*P48</f>
        <v>0</v>
      </c>
      <c r="Q47" s="65">
        <f>+$AF$13*Q48</f>
        <v>0</v>
      </c>
      <c r="R47" s="65">
        <f>+$AG$13*R48</f>
        <v>0</v>
      </c>
      <c r="S47" s="441"/>
      <c r="T47" s="442"/>
    </row>
    <row r="48" spans="1:20" ht="15.75" thickBot="1">
      <c r="A48" s="67"/>
      <c r="B48" s="69"/>
      <c r="C48" s="70"/>
      <c r="D48" s="70"/>
      <c r="E48" s="70"/>
      <c r="F48" s="70"/>
      <c r="G48" s="70"/>
      <c r="H48" s="70"/>
      <c r="I48" s="68">
        <v>5</v>
      </c>
      <c r="J48" s="68">
        <v>5</v>
      </c>
      <c r="K48" s="68">
        <v>4</v>
      </c>
      <c r="L48" s="68">
        <v>5</v>
      </c>
      <c r="M48" s="68"/>
      <c r="N48" s="68">
        <v>5</v>
      </c>
      <c r="O48" s="68">
        <v>0</v>
      </c>
      <c r="P48" s="68">
        <v>0</v>
      </c>
      <c r="Q48" s="68">
        <v>0</v>
      </c>
      <c r="R48" s="68">
        <v>0</v>
      </c>
      <c r="S48" s="445"/>
      <c r="T48" s="446"/>
    </row>
  </sheetData>
  <mergeCells count="131">
    <mergeCell ref="S47:S48"/>
    <mergeCell ref="T47:T48"/>
    <mergeCell ref="S37:S38"/>
    <mergeCell ref="T37:T38"/>
    <mergeCell ref="S39:S40"/>
    <mergeCell ref="T39:T40"/>
    <mergeCell ref="S41:S42"/>
    <mergeCell ref="T41:T42"/>
    <mergeCell ref="S43:S44"/>
    <mergeCell ref="T43:T44"/>
    <mergeCell ref="S45:S46"/>
    <mergeCell ref="T45:T46"/>
    <mergeCell ref="A28:B28"/>
    <mergeCell ref="B30:G30"/>
    <mergeCell ref="I30:M30"/>
    <mergeCell ref="O30:R30"/>
    <mergeCell ref="S30:T31"/>
    <mergeCell ref="B31:G31"/>
    <mergeCell ref="I31:M31"/>
    <mergeCell ref="N31:N33"/>
    <mergeCell ref="O31:R31"/>
    <mergeCell ref="B32:G32"/>
    <mergeCell ref="O32:P32"/>
    <mergeCell ref="Q32:R32"/>
    <mergeCell ref="I33:J33"/>
    <mergeCell ref="K33:L33"/>
    <mergeCell ref="S33:S34"/>
    <mergeCell ref="T33:T34"/>
    <mergeCell ref="G25:G26"/>
    <mergeCell ref="H25:H26"/>
    <mergeCell ref="I25:I26"/>
    <mergeCell ref="AH25:AH26"/>
    <mergeCell ref="AI25:AI26"/>
    <mergeCell ref="A25:A26"/>
    <mergeCell ref="B25:B26"/>
    <mergeCell ref="C25:C26"/>
    <mergeCell ref="D25:D26"/>
    <mergeCell ref="E25:E26"/>
    <mergeCell ref="F25:F26"/>
    <mergeCell ref="G19:G20"/>
    <mergeCell ref="H23:H24"/>
    <mergeCell ref="I23:I24"/>
    <mergeCell ref="AH23:AH24"/>
    <mergeCell ref="AI23:AI24"/>
    <mergeCell ref="G21:G22"/>
    <mergeCell ref="H21:H22"/>
    <mergeCell ref="I21:I22"/>
    <mergeCell ref="AH21:AH22"/>
    <mergeCell ref="AI21:AI22"/>
    <mergeCell ref="A21:A22"/>
    <mergeCell ref="B21:B22"/>
    <mergeCell ref="C21:C22"/>
    <mergeCell ref="D21:D22"/>
    <mergeCell ref="E21:E22"/>
    <mergeCell ref="F21:F22"/>
    <mergeCell ref="A19:A20"/>
    <mergeCell ref="B19:B20"/>
    <mergeCell ref="C19:C20"/>
    <mergeCell ref="D19:D20"/>
    <mergeCell ref="E19:E20"/>
    <mergeCell ref="F19:F20"/>
    <mergeCell ref="A23:A24"/>
    <mergeCell ref="B23:B24"/>
    <mergeCell ref="C23:C24"/>
    <mergeCell ref="D23:D24"/>
    <mergeCell ref="E23:E24"/>
    <mergeCell ref="F23:F24"/>
    <mergeCell ref="G23:G24"/>
    <mergeCell ref="AH15:AH16"/>
    <mergeCell ref="AI15:AI16"/>
    <mergeCell ref="A17:A18"/>
    <mergeCell ref="B17:B18"/>
    <mergeCell ref="C17:C18"/>
    <mergeCell ref="D17:D18"/>
    <mergeCell ref="E17:E18"/>
    <mergeCell ref="F17:F18"/>
    <mergeCell ref="G17:G18"/>
    <mergeCell ref="H17:H18"/>
    <mergeCell ref="I17:I18"/>
    <mergeCell ref="AH17:AH18"/>
    <mergeCell ref="AI17:AI18"/>
    <mergeCell ref="H19:H20"/>
    <mergeCell ref="I19:I20"/>
    <mergeCell ref="AH19:AH20"/>
    <mergeCell ref="AI19:AI20"/>
    <mergeCell ref="AI11:AI12"/>
    <mergeCell ref="A15:A16"/>
    <mergeCell ref="B15:B16"/>
    <mergeCell ref="C15:C16"/>
    <mergeCell ref="D15:D16"/>
    <mergeCell ref="E15:E16"/>
    <mergeCell ref="F15:F16"/>
    <mergeCell ref="G15:G16"/>
    <mergeCell ref="H15:H16"/>
    <mergeCell ref="I15:I16"/>
    <mergeCell ref="A11:A12"/>
    <mergeCell ref="B11:B12"/>
    <mergeCell ref="G11:H11"/>
    <mergeCell ref="X11:Y11"/>
    <mergeCell ref="Z11:AA11"/>
    <mergeCell ref="AH11:AH12"/>
    <mergeCell ref="AC9:AC11"/>
    <mergeCell ref="AD9:AG9"/>
    <mergeCell ref="F10:F11"/>
    <mergeCell ref="Q10:V10"/>
    <mergeCell ref="AD10:AE10"/>
    <mergeCell ref="AF10:AG10"/>
    <mergeCell ref="A8:B10"/>
    <mergeCell ref="C8:C11"/>
    <mergeCell ref="X8:AB8"/>
    <mergeCell ref="AD8:AG8"/>
    <mergeCell ref="AH8:AI9"/>
    <mergeCell ref="F9:H9"/>
    <mergeCell ref="J9:O9"/>
    <mergeCell ref="Q9:V9"/>
    <mergeCell ref="X9:AB9"/>
    <mergeCell ref="D5:E5"/>
    <mergeCell ref="F5:J5"/>
    <mergeCell ref="M5:N5"/>
    <mergeCell ref="L6:M6"/>
    <mergeCell ref="P6:Q6"/>
    <mergeCell ref="E7:I7"/>
    <mergeCell ref="A1:V1"/>
    <mergeCell ref="C3:E3"/>
    <mergeCell ref="F3:J3"/>
    <mergeCell ref="L3:O3"/>
    <mergeCell ref="P3:Q3"/>
    <mergeCell ref="D4:E4"/>
    <mergeCell ref="G4:I4"/>
    <mergeCell ref="M4:N4"/>
    <mergeCell ref="Q8:V8"/>
  </mergeCells>
  <conditionalFormatting sqref="AI15:AI26">
    <cfRule type="cellIs" dxfId="6" priority="4" stopIfTrue="1" operator="equal">
      <formula>"Bueno"</formula>
    </cfRule>
    <cfRule type="cellIs" dxfId="5" priority="5" stopIfTrue="1" operator="equal">
      <formula>"Regular"</formula>
    </cfRule>
    <cfRule type="cellIs" dxfId="4" priority="6" stopIfTrue="1" operator="equal">
      <formula>"Malo"</formula>
    </cfRule>
  </conditionalFormatting>
  <conditionalFormatting sqref="T37:T48">
    <cfRule type="cellIs" dxfId="3" priority="1" stopIfTrue="1" operator="equal">
      <formula>"Bueno"</formula>
    </cfRule>
    <cfRule type="cellIs" dxfId="2" priority="2" stopIfTrue="1" operator="equal">
      <formula>"Regular"</formula>
    </cfRule>
    <cfRule type="cellIs" dxfId="1" priority="3" stopIfTrue="1" operator="equal">
      <formula>"Malo"</formula>
    </cfRule>
  </conditionalFormatting>
  <printOptions verticalCentered="1"/>
  <pageMargins left="0.78740157480314965" right="0.39370078740157483" top="1.1811023622047245" bottom="1.1811023622047245" header="0.31496062992125984" footer="0.31496062992125984"/>
  <pageSetup scale="50" orientation="landscape" r:id="rId1"/>
  <legacyDrawing r:id="rId2"/>
</worksheet>
</file>

<file path=xl/worksheets/sheet3.xml><?xml version="1.0" encoding="utf-8"?>
<worksheet xmlns="http://schemas.openxmlformats.org/spreadsheetml/2006/main" xmlns:r="http://schemas.openxmlformats.org/officeDocument/2006/relationships">
  <sheetPr>
    <tabColor rgb="FFC00000"/>
  </sheetPr>
  <dimension ref="A1:Y65"/>
  <sheetViews>
    <sheetView workbookViewId="0">
      <selection activeCell="F2" sqref="J2"/>
    </sheetView>
  </sheetViews>
  <sheetFormatPr baseColWidth="10" defaultRowHeight="15"/>
  <cols>
    <col min="1" max="1" width="3.140625" customWidth="1"/>
    <col min="2" max="2" width="8.85546875" customWidth="1"/>
    <col min="3" max="3" width="5.140625" customWidth="1"/>
    <col min="4" max="4" width="3.85546875" hidden="1" customWidth="1"/>
    <col min="5" max="5" width="3.28515625" customWidth="1"/>
    <col min="8" max="8" width="9.42578125" customWidth="1"/>
    <col min="9" max="9" width="0.28515625" hidden="1" customWidth="1"/>
    <col min="10" max="10" width="9.5703125" customWidth="1"/>
    <col min="11" max="11" width="2.5703125" customWidth="1"/>
    <col min="12" max="12" width="4" customWidth="1"/>
    <col min="13" max="13" width="18.140625" customWidth="1"/>
    <col min="14" max="14" width="11.42578125" hidden="1" customWidth="1"/>
    <col min="15" max="15" width="11.28515625" hidden="1" customWidth="1"/>
    <col min="16" max="19" width="11.42578125" hidden="1" customWidth="1"/>
    <col min="20" max="20" width="11.85546875" customWidth="1"/>
    <col min="21" max="21" width="3.140625" customWidth="1"/>
    <col min="22" max="22" width="0.140625" customWidth="1"/>
    <col min="23" max="23" width="0.42578125" customWidth="1"/>
    <col min="24" max="24" width="1.42578125" customWidth="1"/>
    <col min="25" max="25" width="3" customWidth="1"/>
  </cols>
  <sheetData>
    <row r="1" spans="1:25" s="139" customFormat="1" ht="24" thickBot="1">
      <c r="A1" s="666" t="s">
        <v>292</v>
      </c>
      <c r="B1" s="364"/>
      <c r="C1" s="364"/>
      <c r="D1" s="364"/>
      <c r="E1" s="364"/>
      <c r="F1" s="364"/>
      <c r="G1" s="364"/>
      <c r="H1" s="364"/>
      <c r="I1" s="364"/>
      <c r="J1" s="364"/>
      <c r="K1" s="364"/>
      <c r="L1" s="364"/>
      <c r="M1" s="364"/>
      <c r="N1" s="364"/>
      <c r="O1" s="364"/>
      <c r="P1" s="364"/>
      <c r="Q1" s="364"/>
      <c r="R1" s="364"/>
      <c r="S1" s="364"/>
      <c r="T1" s="364"/>
      <c r="U1" s="364"/>
      <c r="V1" s="364"/>
      <c r="W1" s="364"/>
      <c r="X1" s="364"/>
      <c r="Y1" s="364"/>
    </row>
    <row r="2" spans="1:25">
      <c r="A2" s="447" t="s">
        <v>77</v>
      </c>
      <c r="B2" s="448"/>
      <c r="C2" s="448"/>
      <c r="D2" s="448"/>
      <c r="E2" s="449"/>
      <c r="F2" s="450" t="s">
        <v>78</v>
      </c>
      <c r="G2" s="451"/>
      <c r="H2" s="451"/>
      <c r="I2" s="451"/>
      <c r="J2" s="451"/>
      <c r="K2" s="451"/>
      <c r="L2" s="451"/>
      <c r="M2" s="451"/>
      <c r="N2" s="451"/>
      <c r="O2" s="451"/>
      <c r="P2" s="451"/>
      <c r="Q2" s="451"/>
      <c r="R2" s="451"/>
      <c r="S2" s="452"/>
      <c r="T2" s="453"/>
      <c r="U2" s="451"/>
      <c r="V2" s="451"/>
      <c r="W2" s="451"/>
      <c r="X2" s="451"/>
      <c r="Y2" s="454"/>
    </row>
    <row r="3" spans="1:25">
      <c r="A3" s="461" t="s">
        <v>79</v>
      </c>
      <c r="B3" s="462"/>
      <c r="C3" s="462"/>
      <c r="D3" s="462"/>
      <c r="E3" s="463"/>
      <c r="F3" s="464" t="s">
        <v>80</v>
      </c>
      <c r="G3" s="456"/>
      <c r="H3" s="456"/>
      <c r="I3" s="456"/>
      <c r="J3" s="456"/>
      <c r="K3" s="456"/>
      <c r="L3" s="456"/>
      <c r="M3" s="456"/>
      <c r="N3" s="456"/>
      <c r="O3" s="456"/>
      <c r="P3" s="456"/>
      <c r="Q3" s="456"/>
      <c r="R3" s="456"/>
      <c r="S3" s="465"/>
      <c r="T3" s="455"/>
      <c r="U3" s="456"/>
      <c r="V3" s="456"/>
      <c r="W3" s="456"/>
      <c r="X3" s="456"/>
      <c r="Y3" s="457"/>
    </row>
    <row r="4" spans="1:25">
      <c r="A4" s="461"/>
      <c r="B4" s="463"/>
      <c r="C4" s="466"/>
      <c r="D4" s="467"/>
      <c r="E4" s="71"/>
      <c r="F4" s="468" t="s">
        <v>81</v>
      </c>
      <c r="G4" s="456"/>
      <c r="H4" s="456"/>
      <c r="I4" s="456"/>
      <c r="J4" s="456"/>
      <c r="K4" s="456"/>
      <c r="L4" s="456"/>
      <c r="M4" s="456"/>
      <c r="N4" s="456"/>
      <c r="O4" s="456"/>
      <c r="P4" s="456"/>
      <c r="Q4" s="456"/>
      <c r="R4" s="456"/>
      <c r="S4" s="465"/>
      <c r="T4" s="455"/>
      <c r="U4" s="456"/>
      <c r="V4" s="456"/>
      <c r="W4" s="456"/>
      <c r="X4" s="456"/>
      <c r="Y4" s="457"/>
    </row>
    <row r="5" spans="1:25">
      <c r="A5" s="469" t="s">
        <v>21</v>
      </c>
      <c r="B5" s="470"/>
      <c r="C5" s="472" t="s">
        <v>22</v>
      </c>
      <c r="D5" s="470"/>
      <c r="E5" s="473" t="s">
        <v>82</v>
      </c>
      <c r="F5" s="475" t="s">
        <v>83</v>
      </c>
      <c r="G5" s="459"/>
      <c r="H5" s="459"/>
      <c r="I5" s="459"/>
      <c r="J5" s="459"/>
      <c r="K5" s="459"/>
      <c r="L5" s="459"/>
      <c r="M5" s="459"/>
      <c r="N5" s="459"/>
      <c r="O5" s="459"/>
      <c r="P5" s="459"/>
      <c r="Q5" s="459"/>
      <c r="R5" s="459"/>
      <c r="S5" s="474"/>
      <c r="T5" s="458"/>
      <c r="U5" s="459"/>
      <c r="V5" s="459"/>
      <c r="W5" s="459"/>
      <c r="X5" s="459"/>
      <c r="Y5" s="460"/>
    </row>
    <row r="6" spans="1:25" ht="3" customHeight="1">
      <c r="A6" s="471"/>
      <c r="B6" s="459"/>
      <c r="C6" s="459"/>
      <c r="D6" s="459"/>
      <c r="E6" s="474"/>
      <c r="F6" s="72"/>
      <c r="G6" s="72"/>
      <c r="H6" s="72"/>
      <c r="I6" s="72"/>
      <c r="J6" s="73"/>
      <c r="K6" s="73"/>
      <c r="L6" s="73"/>
      <c r="M6" s="74"/>
      <c r="N6" s="74"/>
      <c r="O6" s="74"/>
      <c r="P6" s="143"/>
      <c r="Q6" s="143"/>
      <c r="R6" s="143"/>
      <c r="S6" s="143"/>
      <c r="T6" s="143"/>
      <c r="U6" s="143"/>
      <c r="V6" s="143"/>
      <c r="W6" s="143"/>
      <c r="X6" s="143"/>
      <c r="Y6" s="140"/>
    </row>
    <row r="7" spans="1:25">
      <c r="A7" s="75" t="s">
        <v>286</v>
      </c>
      <c r="B7" s="76"/>
      <c r="C7" s="76"/>
      <c r="D7" s="76"/>
      <c r="E7" s="77"/>
      <c r="F7" s="77"/>
      <c r="G7" s="77"/>
      <c r="H7" s="78" t="s">
        <v>84</v>
      </c>
      <c r="I7" s="74"/>
      <c r="J7" s="476"/>
      <c r="K7" s="476"/>
      <c r="L7" s="476"/>
      <c r="M7" s="476"/>
      <c r="N7" s="476"/>
      <c r="O7" s="476"/>
      <c r="P7" s="476"/>
      <c r="Q7" s="476"/>
      <c r="R7" s="476"/>
      <c r="S7" s="476"/>
      <c r="T7" s="476"/>
      <c r="U7" s="476"/>
      <c r="V7" s="476"/>
      <c r="W7" s="476"/>
      <c r="X7" s="476"/>
      <c r="Y7" s="477"/>
    </row>
    <row r="8" spans="1:25">
      <c r="A8" s="478" t="s">
        <v>85</v>
      </c>
      <c r="B8" s="479"/>
      <c r="C8" s="479"/>
      <c r="D8" s="479"/>
      <c r="E8" s="480"/>
      <c r="F8" s="479"/>
      <c r="G8" s="481" t="s">
        <v>86</v>
      </c>
      <c r="H8" s="479"/>
      <c r="I8" s="479"/>
      <c r="J8" s="479"/>
      <c r="K8" s="479"/>
      <c r="L8" s="479"/>
      <c r="M8" s="479"/>
      <c r="N8" s="479"/>
      <c r="O8" s="479"/>
      <c r="P8" s="479"/>
      <c r="Q8" s="479"/>
      <c r="R8" s="479"/>
      <c r="S8" s="479"/>
      <c r="T8" s="479"/>
      <c r="U8" s="479"/>
      <c r="V8" s="479"/>
      <c r="W8" s="479"/>
      <c r="X8" s="479"/>
      <c r="Y8" s="482"/>
    </row>
    <row r="9" spans="1:25">
      <c r="A9" s="79"/>
      <c r="B9" s="80"/>
      <c r="C9" s="80"/>
      <c r="D9" s="80"/>
      <c r="E9" s="80"/>
      <c r="F9" s="80"/>
      <c r="G9" s="80"/>
      <c r="H9" s="80"/>
      <c r="I9" s="80"/>
      <c r="J9" s="80"/>
      <c r="K9" s="80"/>
      <c r="L9" s="80"/>
      <c r="M9" s="80"/>
      <c r="N9" s="80"/>
      <c r="O9" s="80"/>
      <c r="P9" s="484"/>
      <c r="Q9" s="484"/>
      <c r="R9" s="484"/>
      <c r="S9" s="484"/>
      <c r="T9" s="484"/>
      <c r="U9" s="484"/>
      <c r="V9" s="80"/>
      <c r="W9" s="80"/>
      <c r="X9" s="80"/>
      <c r="Y9" s="81"/>
    </row>
    <row r="10" spans="1:25">
      <c r="A10" s="485" t="s">
        <v>87</v>
      </c>
      <c r="B10" s="486"/>
      <c r="C10" s="486"/>
      <c r="D10" s="486"/>
      <c r="E10" s="486"/>
      <c r="F10" s="486"/>
      <c r="G10" s="486"/>
      <c r="H10" s="486"/>
      <c r="I10" s="82"/>
      <c r="J10" s="83"/>
      <c r="K10" s="83"/>
      <c r="L10" s="83"/>
      <c r="M10" s="83"/>
      <c r="N10" s="83"/>
      <c r="O10" s="83"/>
      <c r="P10" s="83"/>
      <c r="Q10" s="83"/>
      <c r="R10" s="83"/>
      <c r="S10" s="83"/>
      <c r="T10" s="83"/>
      <c r="U10" s="83"/>
      <c r="V10" s="83"/>
      <c r="W10" s="83"/>
      <c r="X10" s="83"/>
      <c r="Y10" s="84"/>
    </row>
    <row r="11" spans="1:25">
      <c r="A11" s="85"/>
      <c r="B11" s="487" t="s">
        <v>88</v>
      </c>
      <c r="C11" s="486"/>
      <c r="D11" s="486"/>
      <c r="E11" s="486"/>
      <c r="F11" s="486"/>
      <c r="G11" s="486"/>
      <c r="H11" s="86"/>
      <c r="I11" s="87"/>
      <c r="J11" s="87"/>
      <c r="K11" s="87"/>
      <c r="L11" s="87"/>
      <c r="M11" s="87"/>
      <c r="N11" s="87"/>
      <c r="O11" s="87"/>
      <c r="P11" s="87"/>
      <c r="Q11" s="87"/>
      <c r="R11" s="87"/>
      <c r="S11" s="87"/>
      <c r="T11" s="87"/>
      <c r="U11" s="87"/>
      <c r="V11" s="87"/>
      <c r="W11" s="87"/>
      <c r="X11" s="88"/>
      <c r="Y11" s="81"/>
    </row>
    <row r="12" spans="1:25">
      <c r="A12" s="85"/>
      <c r="B12" s="487" t="s">
        <v>89</v>
      </c>
      <c r="C12" s="486"/>
      <c r="D12" s="486"/>
      <c r="E12" s="486"/>
      <c r="F12" s="486"/>
      <c r="G12" s="486"/>
      <c r="H12" s="89"/>
      <c r="I12" s="87"/>
      <c r="J12" s="90"/>
      <c r="K12" s="90"/>
      <c r="L12" s="90"/>
      <c r="M12" s="90"/>
      <c r="N12" s="90"/>
      <c r="O12" s="90"/>
      <c r="P12" s="90"/>
      <c r="Q12" s="90"/>
      <c r="R12" s="90"/>
      <c r="S12" s="90"/>
      <c r="T12" s="90"/>
      <c r="U12" s="90"/>
      <c r="V12" s="90"/>
      <c r="W12" s="90"/>
      <c r="X12" s="91"/>
      <c r="Y12" s="81"/>
    </row>
    <row r="13" spans="1:25">
      <c r="A13" s="85"/>
      <c r="B13" s="487" t="s">
        <v>90</v>
      </c>
      <c r="C13" s="487"/>
      <c r="D13" s="487"/>
      <c r="E13" s="487"/>
      <c r="F13" s="487"/>
      <c r="G13" s="487"/>
      <c r="H13" s="92"/>
      <c r="I13" s="87"/>
      <c r="J13" s="90"/>
      <c r="K13" s="90"/>
      <c r="L13" s="90"/>
      <c r="M13" s="90"/>
      <c r="N13" s="90"/>
      <c r="O13" s="90"/>
      <c r="P13" s="90"/>
      <c r="Q13" s="90"/>
      <c r="R13" s="90"/>
      <c r="S13" s="90"/>
      <c r="T13" s="90"/>
      <c r="U13" s="90"/>
      <c r="V13" s="90"/>
      <c r="W13" s="90"/>
      <c r="X13" s="88"/>
      <c r="Y13" s="81"/>
    </row>
    <row r="14" spans="1:25">
      <c r="A14" s="85"/>
      <c r="B14" s="487" t="s">
        <v>91</v>
      </c>
      <c r="C14" s="487"/>
      <c r="D14" s="487"/>
      <c r="E14" s="487"/>
      <c r="F14" s="487"/>
      <c r="G14" s="487"/>
      <c r="H14" s="89"/>
      <c r="I14" s="93"/>
      <c r="J14" s="142"/>
      <c r="K14" s="142"/>
      <c r="L14" s="142"/>
      <c r="M14" s="142"/>
      <c r="N14" s="142"/>
      <c r="O14" s="142"/>
      <c r="P14" s="142"/>
      <c r="Q14" s="142"/>
      <c r="R14" s="142"/>
      <c r="S14" s="142"/>
      <c r="T14" s="142"/>
      <c r="U14" s="142"/>
      <c r="V14" s="142"/>
      <c r="W14" s="142"/>
      <c r="X14" s="91"/>
      <c r="Y14" s="81"/>
    </row>
    <row r="15" spans="1:25">
      <c r="A15" s="85"/>
      <c r="B15" s="487" t="s">
        <v>92</v>
      </c>
      <c r="C15" s="487"/>
      <c r="D15" s="487"/>
      <c r="E15" s="487"/>
      <c r="F15" s="487"/>
      <c r="G15" s="487"/>
      <c r="H15" s="144"/>
      <c r="I15" s="93"/>
      <c r="J15" s="142"/>
      <c r="K15" s="142"/>
      <c r="L15" s="142"/>
      <c r="M15" s="142"/>
      <c r="N15" s="142"/>
      <c r="O15" s="142"/>
      <c r="P15" s="142"/>
      <c r="Q15" s="142"/>
      <c r="R15" s="142"/>
      <c r="S15" s="142"/>
      <c r="T15" s="142"/>
      <c r="U15" s="142"/>
      <c r="V15" s="142"/>
      <c r="W15" s="142"/>
      <c r="X15" s="88"/>
      <c r="Y15" s="81"/>
    </row>
    <row r="16" spans="1:25">
      <c r="A16" s="85"/>
      <c r="B16" s="488" t="s">
        <v>93</v>
      </c>
      <c r="C16" s="488"/>
      <c r="D16" s="488"/>
      <c r="E16" s="488"/>
      <c r="F16" s="488"/>
      <c r="G16" s="488"/>
      <c r="H16" s="488"/>
      <c r="I16" s="488"/>
      <c r="J16" s="488"/>
      <c r="K16" s="489" t="s">
        <v>94</v>
      </c>
      <c r="L16" s="489"/>
      <c r="M16" s="489"/>
      <c r="N16" s="489"/>
      <c r="O16" s="489"/>
      <c r="P16" s="489"/>
      <c r="Q16" s="489"/>
      <c r="R16" s="489"/>
      <c r="S16" s="489"/>
      <c r="T16" s="489"/>
      <c r="U16" s="489"/>
      <c r="V16" s="489"/>
      <c r="W16" s="489"/>
      <c r="X16" s="94"/>
      <c r="Y16" s="81"/>
    </row>
    <row r="17" spans="1:25">
      <c r="A17" s="85"/>
      <c r="B17" s="488" t="s">
        <v>95</v>
      </c>
      <c r="C17" s="488"/>
      <c r="D17" s="488"/>
      <c r="E17" s="488"/>
      <c r="F17" s="488"/>
      <c r="G17" s="488"/>
      <c r="H17" s="488"/>
      <c r="I17" s="488"/>
      <c r="J17" s="488"/>
      <c r="K17" s="490" t="s">
        <v>96</v>
      </c>
      <c r="L17" s="490"/>
      <c r="M17" s="490"/>
      <c r="N17" s="490"/>
      <c r="O17" s="490"/>
      <c r="P17" s="490"/>
      <c r="Q17" s="490"/>
      <c r="R17" s="490"/>
      <c r="S17" s="490"/>
      <c r="T17" s="490"/>
      <c r="U17" s="490"/>
      <c r="V17" s="490"/>
      <c r="W17" s="490"/>
      <c r="X17" s="95"/>
      <c r="Y17" s="81"/>
    </row>
    <row r="18" spans="1:25">
      <c r="A18" s="85"/>
      <c r="B18" s="483" t="s">
        <v>97</v>
      </c>
      <c r="C18" s="483"/>
      <c r="D18" s="483"/>
      <c r="E18" s="483"/>
      <c r="F18" s="483"/>
      <c r="G18" s="483"/>
      <c r="H18" s="483"/>
      <c r="I18" s="483"/>
      <c r="J18" s="483"/>
      <c r="K18" s="483"/>
      <c r="L18" s="483"/>
      <c r="M18" s="483"/>
      <c r="N18" s="483"/>
      <c r="O18" s="483"/>
      <c r="P18" s="483"/>
      <c r="Q18" s="483"/>
      <c r="R18" s="483"/>
      <c r="S18" s="483"/>
      <c r="T18" s="483"/>
      <c r="U18" s="483"/>
      <c r="V18" s="483"/>
      <c r="W18" s="483"/>
      <c r="X18" s="88"/>
      <c r="Y18" s="81"/>
    </row>
    <row r="19" spans="1:25">
      <c r="A19" s="85"/>
      <c r="B19" s="491"/>
      <c r="C19" s="492"/>
      <c r="D19" s="492"/>
      <c r="E19" s="492"/>
      <c r="F19" s="492"/>
      <c r="G19" s="492"/>
      <c r="H19" s="492"/>
      <c r="I19" s="492"/>
      <c r="J19" s="492"/>
      <c r="K19" s="492"/>
      <c r="L19" s="492"/>
      <c r="M19" s="492"/>
      <c r="N19" s="492"/>
      <c r="O19" s="492"/>
      <c r="P19" s="492"/>
      <c r="Q19" s="492"/>
      <c r="R19" s="492"/>
      <c r="S19" s="492"/>
      <c r="T19" s="492"/>
      <c r="U19" s="492"/>
      <c r="V19" s="492"/>
      <c r="W19" s="492"/>
      <c r="X19" s="493"/>
      <c r="Y19" s="81"/>
    </row>
    <row r="20" spans="1:25">
      <c r="A20" s="85"/>
      <c r="B20" s="494"/>
      <c r="C20" s="495"/>
      <c r="D20" s="495"/>
      <c r="E20" s="495"/>
      <c r="F20" s="495"/>
      <c r="G20" s="495"/>
      <c r="H20" s="495"/>
      <c r="I20" s="495"/>
      <c r="J20" s="495"/>
      <c r="K20" s="495"/>
      <c r="L20" s="495"/>
      <c r="M20" s="495"/>
      <c r="N20" s="495"/>
      <c r="O20" s="495"/>
      <c r="P20" s="495"/>
      <c r="Q20" s="495"/>
      <c r="R20" s="495"/>
      <c r="S20" s="495"/>
      <c r="T20" s="495"/>
      <c r="U20" s="495"/>
      <c r="V20" s="495"/>
      <c r="W20" s="495"/>
      <c r="X20" s="496"/>
      <c r="Y20" s="81"/>
    </row>
    <row r="21" spans="1:25">
      <c r="A21" s="85"/>
      <c r="B21" s="497"/>
      <c r="C21" s="497"/>
      <c r="D21" s="497"/>
      <c r="E21" s="497"/>
      <c r="F21" s="497"/>
      <c r="G21" s="497"/>
      <c r="H21" s="497"/>
      <c r="I21" s="497"/>
      <c r="J21" s="497"/>
      <c r="K21" s="497"/>
      <c r="L21" s="497"/>
      <c r="M21" s="497"/>
      <c r="N21" s="497"/>
      <c r="O21" s="497"/>
      <c r="P21" s="497"/>
      <c r="Q21" s="497"/>
      <c r="R21" s="497"/>
      <c r="S21" s="497"/>
      <c r="T21" s="497"/>
      <c r="U21" s="497"/>
      <c r="V21" s="497"/>
      <c r="W21" s="497"/>
      <c r="X21" s="88"/>
      <c r="Y21" s="81"/>
    </row>
    <row r="22" spans="1:25">
      <c r="A22" s="85"/>
      <c r="B22" s="487" t="s">
        <v>98</v>
      </c>
      <c r="C22" s="486"/>
      <c r="D22" s="486"/>
      <c r="E22" s="486"/>
      <c r="F22" s="486"/>
      <c r="G22" s="486"/>
      <c r="H22" s="498"/>
      <c r="I22" s="498"/>
      <c r="J22" s="498"/>
      <c r="K22" s="498"/>
      <c r="L22" s="498"/>
      <c r="M22" s="498"/>
      <c r="N22" s="498"/>
      <c r="O22" s="498"/>
      <c r="P22" s="498"/>
      <c r="Q22" s="498"/>
      <c r="R22" s="498"/>
      <c r="S22" s="498"/>
      <c r="T22" s="498"/>
      <c r="U22" s="498"/>
      <c r="V22" s="498"/>
      <c r="W22" s="498"/>
      <c r="X22" s="498"/>
      <c r="Y22" s="81"/>
    </row>
    <row r="23" spans="1:25">
      <c r="A23" s="85"/>
      <c r="B23" s="487" t="s">
        <v>99</v>
      </c>
      <c r="C23" s="486"/>
      <c r="D23" s="486"/>
      <c r="E23" s="486"/>
      <c r="F23" s="486"/>
      <c r="G23" s="486"/>
      <c r="H23" s="486"/>
      <c r="I23" s="486"/>
      <c r="J23" s="486"/>
      <c r="K23" s="486"/>
      <c r="L23" s="499"/>
      <c r="M23" s="499"/>
      <c r="N23" s="499"/>
      <c r="O23" s="499"/>
      <c r="P23" s="499"/>
      <c r="Q23" s="499"/>
      <c r="R23" s="499"/>
      <c r="S23" s="499"/>
      <c r="T23" s="499"/>
      <c r="U23" s="499"/>
      <c r="V23" s="499"/>
      <c r="W23" s="499"/>
      <c r="X23" s="499"/>
      <c r="Y23" s="81"/>
    </row>
    <row r="24" spans="1:25">
      <c r="A24" s="85"/>
      <c r="B24" s="487" t="s">
        <v>100</v>
      </c>
      <c r="C24" s="486"/>
      <c r="D24" s="486"/>
      <c r="E24" s="486"/>
      <c r="F24" s="486"/>
      <c r="G24" s="486"/>
      <c r="H24" s="486"/>
      <c r="I24" s="486"/>
      <c r="J24" s="486"/>
      <c r="K24" s="486"/>
      <c r="L24" s="499"/>
      <c r="M24" s="499"/>
      <c r="N24" s="499"/>
      <c r="O24" s="499"/>
      <c r="P24" s="499"/>
      <c r="Q24" s="499"/>
      <c r="R24" s="499"/>
      <c r="S24" s="499"/>
      <c r="T24" s="499"/>
      <c r="U24" s="499"/>
      <c r="V24" s="499"/>
      <c r="W24" s="499"/>
      <c r="X24" s="499"/>
      <c r="Y24" s="81"/>
    </row>
    <row r="25" spans="1:25">
      <c r="A25" s="85"/>
      <c r="B25" s="487" t="s">
        <v>101</v>
      </c>
      <c r="C25" s="486"/>
      <c r="D25" s="486"/>
      <c r="E25" s="486"/>
      <c r="F25" s="486"/>
      <c r="G25" s="486"/>
      <c r="H25" s="486"/>
      <c r="I25" s="486"/>
      <c r="J25" s="486"/>
      <c r="K25" s="486"/>
      <c r="L25" s="499"/>
      <c r="M25" s="499"/>
      <c r="N25" s="500" t="s">
        <v>102</v>
      </c>
      <c r="O25" s="500"/>
      <c r="P25" s="499" t="str">
        <f>+[2]ALTAMIRA!P24</f>
        <v>ENERO</v>
      </c>
      <c r="Q25" s="499"/>
      <c r="R25" s="499"/>
      <c r="S25" s="89"/>
      <c r="T25" s="143" t="s">
        <v>102</v>
      </c>
      <c r="U25" s="499"/>
      <c r="V25" s="499"/>
      <c r="W25" s="499"/>
      <c r="X25" s="499"/>
      <c r="Y25" s="81"/>
    </row>
    <row r="26" spans="1:25">
      <c r="A26" s="85"/>
      <c r="B26" s="487"/>
      <c r="C26" s="486"/>
      <c r="D26" s="486"/>
      <c r="E26" s="486"/>
      <c r="F26" s="486"/>
      <c r="G26" s="486"/>
      <c r="H26" s="486"/>
      <c r="I26" s="486"/>
      <c r="J26" s="486"/>
      <c r="K26" s="486"/>
      <c r="L26" s="484" t="s">
        <v>103</v>
      </c>
      <c r="M26" s="492"/>
      <c r="N26" s="96"/>
      <c r="O26" s="96"/>
      <c r="P26" s="484" t="s">
        <v>104</v>
      </c>
      <c r="Q26" s="484"/>
      <c r="R26" s="484"/>
      <c r="S26" s="89"/>
      <c r="T26" s="97"/>
      <c r="U26" s="484" t="s">
        <v>105</v>
      </c>
      <c r="V26" s="484"/>
      <c r="W26" s="484"/>
      <c r="X26" s="484"/>
      <c r="Y26" s="81"/>
    </row>
    <row r="27" spans="1:25">
      <c r="A27" s="85"/>
      <c r="B27" s="487" t="s">
        <v>106</v>
      </c>
      <c r="C27" s="486"/>
      <c r="D27" s="486"/>
      <c r="E27" s="486"/>
      <c r="F27" s="486"/>
      <c r="G27" s="486"/>
      <c r="H27" s="486"/>
      <c r="I27" s="486"/>
      <c r="J27" s="486"/>
      <c r="K27" s="486"/>
      <c r="L27" s="501"/>
      <c r="M27" s="501"/>
      <c r="N27" s="502" t="s">
        <v>102</v>
      </c>
      <c r="O27" s="502"/>
      <c r="P27" s="501" t="str">
        <f>+[2]ALTAMIRA!P26</f>
        <v>AGOSTO</v>
      </c>
      <c r="Q27" s="501"/>
      <c r="R27" s="501"/>
      <c r="S27" s="98"/>
      <c r="T27" s="143" t="s">
        <v>102</v>
      </c>
      <c r="U27" s="501"/>
      <c r="V27" s="501"/>
      <c r="W27" s="501"/>
      <c r="X27" s="501"/>
      <c r="Y27" s="81"/>
    </row>
    <row r="28" spans="1:25">
      <c r="A28" s="85"/>
      <c r="B28" s="486"/>
      <c r="C28" s="486"/>
      <c r="D28" s="486"/>
      <c r="E28" s="486"/>
      <c r="F28" s="486"/>
      <c r="G28" s="486"/>
      <c r="H28" s="486"/>
      <c r="I28" s="486"/>
      <c r="J28" s="486"/>
      <c r="K28" s="486"/>
      <c r="L28" s="484" t="s">
        <v>103</v>
      </c>
      <c r="M28" s="492"/>
      <c r="N28" s="96"/>
      <c r="O28" s="96"/>
      <c r="P28" s="484" t="s">
        <v>104</v>
      </c>
      <c r="Q28" s="484"/>
      <c r="R28" s="484"/>
      <c r="S28" s="89"/>
      <c r="T28" s="97"/>
      <c r="U28" s="484" t="s">
        <v>105</v>
      </c>
      <c r="V28" s="484"/>
      <c r="W28" s="484"/>
      <c r="X28" s="484"/>
      <c r="Y28" s="81"/>
    </row>
    <row r="29" spans="1:25">
      <c r="A29" s="85"/>
      <c r="B29" s="487" t="s">
        <v>107</v>
      </c>
      <c r="C29" s="486"/>
      <c r="D29" s="486"/>
      <c r="E29" s="486"/>
      <c r="F29" s="486"/>
      <c r="G29" s="486"/>
      <c r="H29" s="486"/>
      <c r="I29" s="486"/>
      <c r="J29" s="486"/>
      <c r="K29" s="486"/>
      <c r="L29" s="503"/>
      <c r="M29" s="503"/>
      <c r="N29" s="503"/>
      <c r="O29" s="503"/>
      <c r="P29" s="503"/>
      <c r="Q29" s="503"/>
      <c r="R29" s="503"/>
      <c r="S29" s="503"/>
      <c r="T29" s="503"/>
      <c r="U29" s="503"/>
      <c r="V29" s="503"/>
      <c r="W29" s="503"/>
      <c r="X29" s="503"/>
      <c r="Y29" s="81"/>
    </row>
    <row r="30" spans="1:25">
      <c r="A30" s="85"/>
      <c r="B30" s="487" t="s">
        <v>108</v>
      </c>
      <c r="C30" s="486"/>
      <c r="D30" s="486"/>
      <c r="E30" s="486"/>
      <c r="F30" s="486"/>
      <c r="G30" s="486"/>
      <c r="H30" s="486"/>
      <c r="I30" s="486"/>
      <c r="J30" s="486"/>
      <c r="K30" s="486"/>
      <c r="L30" s="504"/>
      <c r="M30" s="504"/>
      <c r="N30" s="504"/>
      <c r="O30" s="504"/>
      <c r="P30" s="504"/>
      <c r="Q30" s="504"/>
      <c r="R30" s="504"/>
      <c r="S30" s="504"/>
      <c r="T30" s="504"/>
      <c r="U30" s="504"/>
      <c r="V30" s="504"/>
      <c r="W30" s="504"/>
      <c r="X30" s="504"/>
      <c r="Y30" s="81"/>
    </row>
    <row r="31" spans="1:25">
      <c r="A31" s="85"/>
      <c r="B31" s="487" t="s">
        <v>109</v>
      </c>
      <c r="C31" s="486"/>
      <c r="D31" s="486"/>
      <c r="E31" s="486"/>
      <c r="F31" s="486"/>
      <c r="G31" s="486"/>
      <c r="H31" s="486"/>
      <c r="I31" s="486"/>
      <c r="J31" s="486"/>
      <c r="K31" s="486"/>
      <c r="L31" s="504"/>
      <c r="M31" s="504"/>
      <c r="N31" s="504"/>
      <c r="O31" s="504"/>
      <c r="P31" s="504"/>
      <c r="Q31" s="504"/>
      <c r="R31" s="504"/>
      <c r="S31" s="504"/>
      <c r="T31" s="504"/>
      <c r="U31" s="504"/>
      <c r="V31" s="504"/>
      <c r="W31" s="504"/>
      <c r="X31" s="504"/>
      <c r="Y31" s="81"/>
    </row>
    <row r="32" spans="1:25">
      <c r="A32" s="85"/>
      <c r="B32" s="141" t="s">
        <v>110</v>
      </c>
      <c r="C32" s="141"/>
      <c r="D32" s="141"/>
      <c r="E32" s="141"/>
      <c r="F32" s="141"/>
      <c r="G32" s="141"/>
      <c r="H32" s="141"/>
      <c r="I32" s="141"/>
      <c r="J32" s="141"/>
      <c r="K32" s="141"/>
      <c r="L32" s="506"/>
      <c r="M32" s="506"/>
      <c r="N32" s="506"/>
      <c r="O32" s="506"/>
      <c r="P32" s="506"/>
      <c r="Q32" s="506"/>
      <c r="R32" s="506"/>
      <c r="S32" s="506"/>
      <c r="T32" s="506"/>
      <c r="U32" s="506"/>
      <c r="V32" s="506"/>
      <c r="W32" s="506"/>
      <c r="X32" s="506"/>
      <c r="Y32" s="81"/>
    </row>
    <row r="33" spans="1:25">
      <c r="A33" s="85"/>
      <c r="B33" s="507"/>
      <c r="C33" s="508"/>
      <c r="D33" s="508"/>
      <c r="E33" s="508"/>
      <c r="F33" s="508"/>
      <c r="G33" s="508"/>
      <c r="H33" s="508"/>
      <c r="I33" s="508"/>
      <c r="J33" s="508"/>
      <c r="K33" s="508"/>
      <c r="L33" s="508"/>
      <c r="M33" s="508"/>
      <c r="N33" s="508"/>
      <c r="O33" s="508"/>
      <c r="P33" s="508"/>
      <c r="Q33" s="508"/>
      <c r="R33" s="508"/>
      <c r="S33" s="508"/>
      <c r="T33" s="508"/>
      <c r="U33" s="508"/>
      <c r="V33" s="508"/>
      <c r="W33" s="508"/>
      <c r="X33" s="509"/>
      <c r="Y33" s="81"/>
    </row>
    <row r="34" spans="1:25">
      <c r="A34" s="85"/>
      <c r="B34" s="510"/>
      <c r="C34" s="511"/>
      <c r="D34" s="511"/>
      <c r="E34" s="511"/>
      <c r="F34" s="511"/>
      <c r="G34" s="511"/>
      <c r="H34" s="511"/>
      <c r="I34" s="511"/>
      <c r="J34" s="511"/>
      <c r="K34" s="511"/>
      <c r="L34" s="511"/>
      <c r="M34" s="511"/>
      <c r="N34" s="511"/>
      <c r="O34" s="511"/>
      <c r="P34" s="511"/>
      <c r="Q34" s="511"/>
      <c r="R34" s="511"/>
      <c r="S34" s="511"/>
      <c r="T34" s="511"/>
      <c r="U34" s="511"/>
      <c r="V34" s="511"/>
      <c r="W34" s="511"/>
      <c r="X34" s="512"/>
      <c r="Y34" s="81"/>
    </row>
    <row r="35" spans="1:25">
      <c r="A35" s="85"/>
      <c r="B35" s="489" t="s">
        <v>111</v>
      </c>
      <c r="C35" s="489"/>
      <c r="D35" s="489"/>
      <c r="E35" s="489"/>
      <c r="F35" s="513"/>
      <c r="G35" s="513"/>
      <c r="H35" s="513"/>
      <c r="I35" s="513"/>
      <c r="J35" s="513"/>
      <c r="K35" s="513"/>
      <c r="L35" s="513"/>
      <c r="M35" s="513"/>
      <c r="N35" s="513"/>
      <c r="O35" s="513"/>
      <c r="P35" s="513"/>
      <c r="Q35" s="513"/>
      <c r="R35" s="513"/>
      <c r="S35" s="513"/>
      <c r="T35" s="513"/>
      <c r="U35" s="513"/>
      <c r="V35" s="513"/>
      <c r="W35" s="513"/>
      <c r="X35" s="513"/>
      <c r="Y35" s="81"/>
    </row>
    <row r="36" spans="1:25">
      <c r="A36" s="85"/>
      <c r="B36" s="514" t="s">
        <v>112</v>
      </c>
      <c r="C36" s="514"/>
      <c r="D36" s="514"/>
      <c r="E36" s="514"/>
      <c r="F36" s="513"/>
      <c r="G36" s="513"/>
      <c r="H36" s="513"/>
      <c r="I36" s="513"/>
      <c r="J36" s="513"/>
      <c r="K36" s="513"/>
      <c r="L36" s="513"/>
      <c r="M36" s="513"/>
      <c r="N36" s="513"/>
      <c r="O36" s="513"/>
      <c r="P36" s="513"/>
      <c r="Q36" s="513"/>
      <c r="R36" s="513"/>
      <c r="S36" s="513"/>
      <c r="T36" s="513"/>
      <c r="U36" s="513"/>
      <c r="V36" s="513"/>
      <c r="W36" s="513"/>
      <c r="X36" s="513"/>
      <c r="Y36" s="81"/>
    </row>
    <row r="37" spans="1:25">
      <c r="A37" s="85"/>
      <c r="B37" s="99"/>
      <c r="C37" s="99"/>
      <c r="D37" s="99"/>
      <c r="E37" s="99"/>
      <c r="F37" s="515"/>
      <c r="G37" s="515"/>
      <c r="H37" s="515"/>
      <c r="I37" s="515"/>
      <c r="J37" s="515"/>
      <c r="K37" s="515"/>
      <c r="L37" s="515"/>
      <c r="M37" s="515"/>
      <c r="N37" s="515"/>
      <c r="O37" s="515"/>
      <c r="P37" s="515"/>
      <c r="Q37" s="515"/>
      <c r="R37" s="515"/>
      <c r="S37" s="515"/>
      <c r="T37" s="515"/>
      <c r="U37" s="515"/>
      <c r="V37" s="515"/>
      <c r="W37" s="515"/>
      <c r="X37" s="88"/>
      <c r="Y37" s="81"/>
    </row>
    <row r="38" spans="1:25">
      <c r="A38" s="85"/>
      <c r="B38" s="516" t="s">
        <v>113</v>
      </c>
      <c r="C38" s="479"/>
      <c r="D38" s="479"/>
      <c r="E38" s="479"/>
      <c r="F38" s="479"/>
      <c r="G38" s="479"/>
      <c r="H38" s="479"/>
      <c r="I38" s="479"/>
      <c r="J38" s="479"/>
      <c r="K38" s="479"/>
      <c r="L38" s="479"/>
      <c r="M38" s="479"/>
      <c r="N38" s="479"/>
      <c r="O38" s="479"/>
      <c r="P38" s="479"/>
      <c r="Q38" s="479"/>
      <c r="R38" s="479"/>
      <c r="S38" s="479"/>
      <c r="T38" s="479"/>
      <c r="U38" s="479"/>
      <c r="V38" s="479"/>
      <c r="W38" s="479"/>
      <c r="X38" s="517"/>
      <c r="Y38" s="81"/>
    </row>
    <row r="39" spans="1:25">
      <c r="A39" s="85"/>
      <c r="B39" s="94" t="str">
        <f>[2]ALTAMIRA!B38</f>
        <v xml:space="preserve">VALOR MENSUAL </v>
      </c>
      <c r="C39" s="82"/>
      <c r="D39" s="82"/>
      <c r="E39" s="82"/>
      <c r="F39" s="82"/>
      <c r="G39" s="100" t="str">
        <f>+[2]ALTAMIRA!H38</f>
        <v>MAYO 20 A JUNIO 19 DE 2009</v>
      </c>
      <c r="H39" s="101"/>
      <c r="I39" s="102"/>
      <c r="J39" s="102"/>
      <c r="K39" s="102"/>
      <c r="L39" s="102"/>
      <c r="M39" s="102"/>
      <c r="N39" s="505"/>
      <c r="O39" s="505"/>
      <c r="P39" s="505"/>
      <c r="Q39" s="505"/>
      <c r="R39" s="505"/>
      <c r="S39" s="505"/>
      <c r="T39" s="505"/>
      <c r="U39" s="505"/>
      <c r="V39" s="505"/>
      <c r="W39" s="505"/>
      <c r="X39" s="505"/>
      <c r="Y39" s="81"/>
    </row>
    <row r="40" spans="1:25">
      <c r="A40" s="85"/>
      <c r="B40" s="82" t="s">
        <v>114</v>
      </c>
      <c r="C40" s="82"/>
      <c r="D40" s="82"/>
      <c r="E40" s="103"/>
      <c r="F40" s="104"/>
      <c r="G40" s="102"/>
      <c r="H40" s="102"/>
      <c r="I40" s="102"/>
      <c r="J40" s="102"/>
      <c r="K40" s="102"/>
      <c r="L40" s="102"/>
      <c r="M40" s="102"/>
      <c r="N40" s="505"/>
      <c r="O40" s="505"/>
      <c r="P40" s="505"/>
      <c r="Q40" s="505"/>
      <c r="R40" s="505"/>
      <c r="S40" s="505"/>
      <c r="T40" s="505"/>
      <c r="U40" s="505"/>
      <c r="V40" s="505"/>
      <c r="W40" s="505"/>
      <c r="X40" s="505"/>
      <c r="Y40" s="81"/>
    </row>
    <row r="41" spans="1:25">
      <c r="A41" s="85"/>
      <c r="B41" s="82" t="s">
        <v>115</v>
      </c>
      <c r="C41" s="82"/>
      <c r="D41" s="82"/>
      <c r="E41" s="103"/>
      <c r="F41" s="104"/>
      <c r="G41" s="102"/>
      <c r="H41" s="105">
        <v>8.3299999999999999E-2</v>
      </c>
      <c r="I41" s="106"/>
      <c r="J41" s="102"/>
      <c r="K41" s="102"/>
      <c r="L41" s="102"/>
      <c r="M41" s="102"/>
      <c r="N41" s="505"/>
      <c r="O41" s="505"/>
      <c r="P41" s="505"/>
      <c r="Q41" s="505"/>
      <c r="R41" s="505"/>
      <c r="S41" s="505"/>
      <c r="T41" s="505"/>
      <c r="U41" s="505"/>
      <c r="V41" s="505"/>
      <c r="W41" s="505"/>
      <c r="X41" s="505"/>
      <c r="Y41" s="81"/>
    </row>
    <row r="42" spans="1:25">
      <c r="A42" s="85"/>
      <c r="B42" s="518" t="s">
        <v>116</v>
      </c>
      <c r="C42" s="518"/>
      <c r="D42" s="518"/>
      <c r="E42" s="518"/>
      <c r="F42" s="518"/>
      <c r="G42" s="102"/>
      <c r="H42" s="102"/>
      <c r="I42" s="102"/>
      <c r="J42" s="102"/>
      <c r="K42" s="102"/>
      <c r="L42" s="102"/>
      <c r="M42" s="102"/>
      <c r="N42" s="519"/>
      <c r="O42" s="519"/>
      <c r="P42" s="519"/>
      <c r="Q42" s="519"/>
      <c r="R42" s="519"/>
      <c r="S42" s="519"/>
      <c r="T42" s="519"/>
      <c r="U42" s="519"/>
      <c r="V42" s="519"/>
      <c r="W42" s="519"/>
      <c r="X42" s="519"/>
      <c r="Y42" s="81"/>
    </row>
    <row r="43" spans="1:25">
      <c r="A43" s="10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81"/>
    </row>
    <row r="44" spans="1:25">
      <c r="A44" s="85"/>
      <c r="B44" s="109" t="s">
        <v>117</v>
      </c>
      <c r="C44" s="109"/>
      <c r="D44" s="109"/>
      <c r="E44" s="109"/>
      <c r="F44" s="520"/>
      <c r="G44" s="520"/>
      <c r="H44" s="520"/>
      <c r="I44" s="110" t="s">
        <v>118</v>
      </c>
      <c r="J44" s="110"/>
      <c r="K44" s="110"/>
      <c r="L44" s="521"/>
      <c r="M44" s="521"/>
      <c r="N44" s="110" t="s">
        <v>119</v>
      </c>
      <c r="O44" s="522">
        <f>+[2]ALTAMIRA!O43</f>
        <v>2009</v>
      </c>
      <c r="P44" s="522"/>
      <c r="Q44" s="111" t="s">
        <v>120</v>
      </c>
      <c r="R44" s="111"/>
      <c r="S44" s="111"/>
      <c r="T44" s="110"/>
      <c r="U44" s="89"/>
      <c r="V44" s="89"/>
      <c r="W44" s="89"/>
      <c r="X44" s="108"/>
      <c r="Y44" s="140"/>
    </row>
    <row r="45" spans="1:25">
      <c r="A45" s="85"/>
      <c r="B45" s="523"/>
      <c r="C45" s="523"/>
      <c r="D45" s="523"/>
      <c r="E45" s="523"/>
      <c r="F45" s="523"/>
      <c r="G45" s="523"/>
      <c r="H45" s="523"/>
      <c r="I45" s="523"/>
      <c r="J45" s="523"/>
      <c r="K45" s="523"/>
      <c r="L45" s="523"/>
      <c r="M45" s="523"/>
      <c r="N45" s="523"/>
      <c r="O45" s="523"/>
      <c r="P45" s="523"/>
      <c r="Q45" s="523"/>
      <c r="R45" s="523"/>
      <c r="S45" s="523"/>
      <c r="T45" s="523"/>
      <c r="U45" s="523"/>
      <c r="V45" s="523"/>
      <c r="W45" s="523"/>
      <c r="X45" s="523"/>
      <c r="Y45" s="524"/>
    </row>
    <row r="46" spans="1:25">
      <c r="A46" s="85"/>
      <c r="B46" s="523"/>
      <c r="C46" s="523"/>
      <c r="D46" s="523"/>
      <c r="E46" s="523"/>
      <c r="F46" s="523"/>
      <c r="G46" s="523"/>
      <c r="H46" s="523"/>
      <c r="I46" s="523"/>
      <c r="J46" s="523"/>
      <c r="K46" s="523"/>
      <c r="L46" s="523"/>
      <c r="M46" s="523"/>
      <c r="N46" s="523"/>
      <c r="O46" s="523"/>
      <c r="P46" s="523"/>
      <c r="Q46" s="523"/>
      <c r="R46" s="523"/>
      <c r="S46" s="523"/>
      <c r="T46" s="523"/>
      <c r="U46" s="523"/>
      <c r="V46" s="523"/>
      <c r="W46" s="523"/>
      <c r="X46" s="523"/>
      <c r="Y46" s="524"/>
    </row>
    <row r="47" spans="1:25" ht="6.75" customHeight="1">
      <c r="A47" s="85"/>
      <c r="B47" s="523"/>
      <c r="C47" s="523"/>
      <c r="D47" s="523"/>
      <c r="E47" s="523"/>
      <c r="F47" s="523"/>
      <c r="G47" s="523"/>
      <c r="H47" s="523"/>
      <c r="I47" s="523"/>
      <c r="J47" s="523"/>
      <c r="K47" s="523"/>
      <c r="L47" s="523"/>
      <c r="M47" s="523"/>
      <c r="N47" s="523"/>
      <c r="O47" s="523"/>
      <c r="P47" s="523"/>
      <c r="Q47" s="523"/>
      <c r="R47" s="523"/>
      <c r="S47" s="523"/>
      <c r="T47" s="523"/>
      <c r="U47" s="523"/>
      <c r="V47" s="523"/>
      <c r="W47" s="523"/>
      <c r="X47" s="523"/>
      <c r="Y47" s="524"/>
    </row>
    <row r="48" spans="1:25" ht="42" customHeight="1">
      <c r="A48" s="112"/>
      <c r="B48" s="525" t="s">
        <v>121</v>
      </c>
      <c r="C48" s="525"/>
      <c r="D48" s="525"/>
      <c r="E48" s="525"/>
      <c r="F48" s="525"/>
      <c r="G48" s="525"/>
      <c r="H48" s="525"/>
      <c r="I48" s="525"/>
      <c r="J48" s="525"/>
      <c r="K48" s="525"/>
      <c r="L48" s="525"/>
      <c r="M48" s="525"/>
      <c r="N48" s="525"/>
      <c r="O48" s="525"/>
      <c r="P48" s="525"/>
      <c r="Q48" s="525"/>
      <c r="R48" s="525"/>
      <c r="S48" s="525"/>
      <c r="T48" s="525"/>
      <c r="U48" s="525"/>
      <c r="V48" s="525"/>
      <c r="W48" s="525"/>
      <c r="X48" s="525"/>
      <c r="Y48" s="140"/>
    </row>
    <row r="49" spans="1:25" ht="30.75" customHeight="1">
      <c r="A49" s="112"/>
      <c r="B49" s="501"/>
      <c r="C49" s="501"/>
      <c r="D49" s="501"/>
      <c r="E49" s="113" t="s">
        <v>122</v>
      </c>
      <c r="F49" s="114"/>
      <c r="G49" s="526"/>
      <c r="H49" s="459"/>
      <c r="I49" s="459"/>
      <c r="J49" s="143" t="s">
        <v>119</v>
      </c>
      <c r="K49" s="501"/>
      <c r="L49" s="501"/>
      <c r="M49" s="501"/>
      <c r="N49" s="501"/>
      <c r="O49" s="143"/>
      <c r="P49" s="527"/>
      <c r="Q49" s="527"/>
      <c r="R49" s="527"/>
      <c r="S49" s="527"/>
      <c r="T49" s="143"/>
      <c r="U49" s="143"/>
      <c r="V49" s="115"/>
      <c r="W49" s="115"/>
      <c r="X49" s="115"/>
      <c r="Y49" s="140"/>
    </row>
    <row r="50" spans="1:25">
      <c r="A50" s="112"/>
      <c r="B50" s="96"/>
      <c r="C50" s="96"/>
      <c r="D50" s="96"/>
      <c r="E50" s="116"/>
      <c r="F50" s="96"/>
      <c r="G50" s="116"/>
      <c r="H50" s="116"/>
      <c r="I50" s="116"/>
      <c r="J50" s="116"/>
      <c r="K50" s="96"/>
      <c r="L50" s="96"/>
      <c r="M50" s="96"/>
      <c r="N50" s="96"/>
      <c r="O50" s="116"/>
      <c r="P50" s="96"/>
      <c r="Q50" s="96"/>
      <c r="R50" s="96"/>
      <c r="S50" s="96"/>
      <c r="T50" s="115"/>
      <c r="U50" s="115"/>
      <c r="V50" s="115"/>
      <c r="W50" s="115"/>
      <c r="X50" s="115"/>
      <c r="Y50" s="140"/>
    </row>
    <row r="51" spans="1:25">
      <c r="A51" s="112"/>
      <c r="B51" s="96"/>
      <c r="C51" s="96"/>
      <c r="D51" s="96"/>
      <c r="E51" s="116"/>
      <c r="F51" s="96"/>
      <c r="G51" s="116"/>
      <c r="H51" s="116"/>
      <c r="I51" s="116"/>
      <c r="J51" s="116"/>
      <c r="K51" s="96"/>
      <c r="L51" s="96"/>
      <c r="M51" s="96"/>
      <c r="N51" s="96"/>
      <c r="O51" s="116"/>
      <c r="P51" s="96"/>
      <c r="Q51" s="96"/>
      <c r="R51" s="96"/>
      <c r="S51" s="96"/>
      <c r="T51" s="115"/>
      <c r="U51" s="115"/>
      <c r="V51" s="115"/>
      <c r="W51" s="115"/>
      <c r="X51" s="115"/>
      <c r="Y51" s="81"/>
    </row>
    <row r="52" spans="1:25">
      <c r="A52" s="112"/>
      <c r="B52" s="117" t="s">
        <v>123</v>
      </c>
      <c r="C52" s="118"/>
      <c r="D52" s="118"/>
      <c r="E52" s="119"/>
      <c r="F52" s="118"/>
      <c r="G52" s="119"/>
      <c r="H52" s="119"/>
      <c r="I52" s="119"/>
      <c r="J52" s="120"/>
      <c r="K52" s="121"/>
      <c r="L52" s="121"/>
      <c r="M52" s="122" t="s">
        <v>123</v>
      </c>
      <c r="N52" s="123"/>
      <c r="O52" s="124"/>
      <c r="P52" s="123"/>
      <c r="Q52" s="123"/>
      <c r="R52" s="123"/>
      <c r="S52" s="123"/>
      <c r="T52" s="124"/>
      <c r="U52" s="124"/>
      <c r="V52" s="124"/>
      <c r="W52" s="124"/>
      <c r="X52" s="115"/>
      <c r="Y52" s="81"/>
    </row>
    <row r="53" spans="1:25">
      <c r="A53" s="112"/>
      <c r="B53" s="528"/>
      <c r="C53" s="528"/>
      <c r="D53" s="528"/>
      <c r="E53" s="528"/>
      <c r="F53" s="528"/>
      <c r="G53" s="528"/>
      <c r="H53" s="528"/>
      <c r="I53" s="528"/>
      <c r="J53" s="120"/>
      <c r="K53" s="121"/>
      <c r="L53" s="121"/>
      <c r="M53" s="528"/>
      <c r="N53" s="528"/>
      <c r="O53" s="528"/>
      <c r="P53" s="528"/>
      <c r="Q53" s="528"/>
      <c r="R53" s="528"/>
      <c r="S53" s="528"/>
      <c r="T53" s="528"/>
      <c r="U53" s="528"/>
      <c r="V53" s="528"/>
      <c r="W53" s="528"/>
      <c r="X53" s="115"/>
      <c r="Y53" s="81"/>
    </row>
    <row r="54" spans="1:25">
      <c r="A54" s="112"/>
      <c r="B54" s="529" t="s">
        <v>124</v>
      </c>
      <c r="C54" s="529"/>
      <c r="D54" s="529"/>
      <c r="E54" s="529"/>
      <c r="F54" s="529"/>
      <c r="G54" s="529"/>
      <c r="H54" s="529"/>
      <c r="I54" s="529"/>
      <c r="J54" s="120"/>
      <c r="K54" s="121"/>
      <c r="L54" s="121"/>
      <c r="M54" s="529" t="s">
        <v>287</v>
      </c>
      <c r="N54" s="529"/>
      <c r="O54" s="529"/>
      <c r="P54" s="529"/>
      <c r="Q54" s="529"/>
      <c r="R54" s="529"/>
      <c r="S54" s="529"/>
      <c r="T54" s="529"/>
      <c r="U54" s="529"/>
      <c r="V54" s="529"/>
      <c r="W54" s="125"/>
      <c r="X54" s="115"/>
      <c r="Y54" s="81"/>
    </row>
    <row r="55" spans="1:25">
      <c r="A55" s="112"/>
      <c r="B55" s="530"/>
      <c r="C55" s="530"/>
      <c r="D55" s="530"/>
      <c r="E55" s="530"/>
      <c r="F55" s="530"/>
      <c r="G55" s="530"/>
      <c r="H55" s="530"/>
      <c r="I55" s="530"/>
      <c r="J55" s="120"/>
      <c r="K55" s="121"/>
      <c r="L55" s="121"/>
      <c r="M55" s="529" t="s">
        <v>288</v>
      </c>
      <c r="N55" s="529"/>
      <c r="O55" s="529"/>
      <c r="P55" s="529"/>
      <c r="Q55" s="529"/>
      <c r="R55" s="529"/>
      <c r="S55" s="529"/>
      <c r="T55" s="529"/>
      <c r="U55" s="529"/>
      <c r="V55" s="529"/>
      <c r="W55" s="125"/>
      <c r="X55" s="115"/>
      <c r="Y55" s="81"/>
    </row>
    <row r="56" spans="1:25">
      <c r="A56" s="112"/>
      <c r="B56" s="121"/>
      <c r="C56" s="121"/>
      <c r="D56" s="121"/>
      <c r="E56" s="121"/>
      <c r="F56" s="121"/>
      <c r="G56" s="121"/>
      <c r="H56" s="121"/>
      <c r="I56" s="121"/>
      <c r="J56" s="120"/>
      <c r="K56" s="121"/>
      <c r="L56" s="121"/>
      <c r="M56" s="121"/>
      <c r="N56" s="121"/>
      <c r="O56" s="121"/>
      <c r="P56" s="121"/>
      <c r="Q56" s="121"/>
      <c r="R56" s="121"/>
      <c r="S56" s="121"/>
      <c r="T56" s="121"/>
      <c r="U56" s="121"/>
      <c r="V56" s="121"/>
      <c r="W56" s="115"/>
      <c r="X56" s="115"/>
      <c r="Y56" s="81"/>
    </row>
    <row r="57" spans="1:25">
      <c r="A57" s="112"/>
      <c r="B57" s="532" t="s">
        <v>123</v>
      </c>
      <c r="C57" s="532"/>
      <c r="D57" s="532"/>
      <c r="E57" s="532"/>
      <c r="F57" s="532"/>
      <c r="G57" s="532"/>
      <c r="H57" s="532"/>
      <c r="I57" s="532"/>
      <c r="J57" s="533"/>
      <c r="K57" s="533"/>
      <c r="L57" s="533"/>
      <c r="M57" s="122" t="s">
        <v>123</v>
      </c>
      <c r="N57" s="126"/>
      <c r="O57" s="126"/>
      <c r="P57" s="126"/>
      <c r="Q57" s="126"/>
      <c r="R57" s="126"/>
      <c r="S57" s="126"/>
      <c r="T57" s="126"/>
      <c r="U57" s="126"/>
      <c r="V57" s="126"/>
      <c r="W57" s="89"/>
      <c r="X57" s="89"/>
      <c r="Y57" s="81"/>
    </row>
    <row r="58" spans="1:25">
      <c r="A58" s="112"/>
      <c r="B58" s="534"/>
      <c r="C58" s="534"/>
      <c r="D58" s="534"/>
      <c r="E58" s="534"/>
      <c r="F58" s="534"/>
      <c r="G58" s="534"/>
      <c r="H58" s="534"/>
      <c r="I58" s="534"/>
      <c r="J58" s="533"/>
      <c r="K58" s="533"/>
      <c r="L58" s="533"/>
      <c r="M58" s="528"/>
      <c r="N58" s="528"/>
      <c r="O58" s="528"/>
      <c r="P58" s="528"/>
      <c r="Q58" s="528"/>
      <c r="R58" s="528"/>
      <c r="S58" s="528"/>
      <c r="T58" s="528"/>
      <c r="U58" s="528"/>
      <c r="V58" s="528"/>
      <c r="W58" s="89"/>
      <c r="X58" s="89"/>
      <c r="Y58" s="127"/>
    </row>
    <row r="59" spans="1:25">
      <c r="A59" s="112"/>
      <c r="B59" s="535" t="s">
        <v>125</v>
      </c>
      <c r="C59" s="535"/>
      <c r="D59" s="535"/>
      <c r="E59" s="535"/>
      <c r="F59" s="535"/>
      <c r="G59" s="535"/>
      <c r="H59" s="535"/>
      <c r="I59" s="535"/>
      <c r="J59" s="533"/>
      <c r="K59" s="533"/>
      <c r="L59" s="533"/>
      <c r="M59" s="529" t="str">
        <f>[2]ALTAMIRA!M61</f>
        <v>DIRECTOR TERRITORIAL INVIAS CAUCA</v>
      </c>
      <c r="N59" s="529"/>
      <c r="O59" s="529"/>
      <c r="P59" s="529"/>
      <c r="Q59" s="529"/>
      <c r="R59" s="529"/>
      <c r="S59" s="529"/>
      <c r="T59" s="529"/>
      <c r="U59" s="529"/>
      <c r="V59" s="529"/>
      <c r="W59" s="143"/>
      <c r="X59" s="143"/>
      <c r="Y59" s="81"/>
    </row>
    <row r="60" spans="1:25">
      <c r="A60" s="128"/>
      <c r="B60" s="129"/>
      <c r="C60" s="129"/>
      <c r="D60" s="129"/>
      <c r="E60" s="129"/>
      <c r="F60" s="129"/>
      <c r="G60" s="129"/>
      <c r="H60" s="129"/>
      <c r="I60" s="129"/>
      <c r="J60" s="129"/>
      <c r="K60" s="129"/>
      <c r="L60" s="129"/>
      <c r="M60" s="129"/>
      <c r="N60" s="129"/>
      <c r="O60" s="129"/>
      <c r="P60" s="129"/>
      <c r="Q60" s="129"/>
      <c r="R60" s="129"/>
      <c r="S60" s="129"/>
      <c r="T60" s="129"/>
      <c r="U60" s="129"/>
      <c r="V60" s="129"/>
      <c r="W60" s="129"/>
      <c r="X60" s="129"/>
      <c r="Y60" s="130"/>
    </row>
    <row r="61" spans="1:25">
      <c r="A61" s="131"/>
      <c r="B61" s="145"/>
      <c r="C61" s="145"/>
      <c r="D61" s="145"/>
      <c r="E61" s="145"/>
      <c r="F61" s="145"/>
      <c r="G61" s="145"/>
      <c r="H61" s="145"/>
      <c r="I61" s="145"/>
      <c r="J61" s="145"/>
      <c r="K61" s="145"/>
      <c r="L61" s="145"/>
      <c r="M61" s="145"/>
      <c r="N61" s="145"/>
      <c r="O61" s="145"/>
      <c r="P61" s="145"/>
      <c r="Q61" s="145"/>
      <c r="R61" s="145"/>
      <c r="S61" s="145"/>
      <c r="T61" s="145"/>
      <c r="U61" s="145"/>
      <c r="V61" s="145"/>
      <c r="W61" s="145"/>
      <c r="X61" s="145"/>
      <c r="Y61" s="132"/>
    </row>
    <row r="62" spans="1:25">
      <c r="A62" s="133" t="s">
        <v>126</v>
      </c>
      <c r="B62" s="134"/>
      <c r="C62" s="134"/>
      <c r="D62" s="134"/>
      <c r="E62" s="134"/>
      <c r="F62" s="134"/>
      <c r="G62" s="134"/>
      <c r="H62" s="134"/>
      <c r="I62" s="134"/>
      <c r="J62" s="134"/>
      <c r="K62" s="134"/>
      <c r="L62" s="134"/>
      <c r="M62" s="134"/>
      <c r="N62" s="134"/>
      <c r="O62" s="134"/>
      <c r="P62" s="134"/>
      <c r="Q62" s="134"/>
      <c r="R62" s="134"/>
      <c r="S62" s="134"/>
      <c r="T62" s="134"/>
      <c r="U62" s="134"/>
      <c r="V62" s="134"/>
      <c r="W62" s="134"/>
      <c r="X62" s="134"/>
      <c r="Y62" s="135"/>
    </row>
    <row r="63" spans="1:25">
      <c r="A63" s="531" t="s">
        <v>127</v>
      </c>
      <c r="B63" s="486"/>
      <c r="C63" s="486"/>
      <c r="D63" s="486"/>
      <c r="E63" s="486"/>
      <c r="F63" s="486"/>
      <c r="G63" s="486"/>
      <c r="H63" s="486"/>
      <c r="I63" s="486"/>
      <c r="J63" s="486"/>
      <c r="K63" s="486"/>
      <c r="L63" s="486"/>
      <c r="M63" s="486"/>
      <c r="N63" s="486"/>
      <c r="O63" s="486"/>
      <c r="P63" s="486"/>
      <c r="Q63" s="486"/>
      <c r="R63" s="486"/>
      <c r="S63" s="486"/>
      <c r="T63" s="486"/>
      <c r="U63" s="486"/>
      <c r="V63" s="486"/>
      <c r="W63" s="486"/>
      <c r="X63" s="486"/>
      <c r="Y63" s="81"/>
    </row>
    <row r="64" spans="1:25">
      <c r="A64" s="531" t="s">
        <v>128</v>
      </c>
      <c r="B64" s="486"/>
      <c r="C64" s="486"/>
      <c r="D64" s="486"/>
      <c r="E64" s="486"/>
      <c r="F64" s="486"/>
      <c r="G64" s="486"/>
      <c r="H64" s="486"/>
      <c r="I64" s="486"/>
      <c r="J64" s="486"/>
      <c r="K64" s="486"/>
      <c r="L64" s="486"/>
      <c r="M64" s="486"/>
      <c r="N64" s="486"/>
      <c r="O64" s="486"/>
      <c r="P64" s="486"/>
      <c r="Q64" s="486"/>
      <c r="R64" s="486"/>
      <c r="S64" s="486"/>
      <c r="T64" s="486"/>
      <c r="U64" s="486"/>
      <c r="V64" s="486"/>
      <c r="W64" s="486"/>
      <c r="X64" s="486"/>
      <c r="Y64" s="81"/>
    </row>
    <row r="65" spans="1:25" ht="15.75" thickBot="1">
      <c r="A65" s="136" t="s">
        <v>129</v>
      </c>
      <c r="B65" s="137"/>
      <c r="C65" s="137"/>
      <c r="D65" s="137"/>
      <c r="E65" s="137"/>
      <c r="F65" s="137"/>
      <c r="G65" s="137"/>
      <c r="H65" s="137"/>
      <c r="I65" s="137"/>
      <c r="J65" s="137"/>
      <c r="K65" s="137"/>
      <c r="L65" s="137"/>
      <c r="M65" s="137"/>
      <c r="N65" s="137"/>
      <c r="O65" s="137"/>
      <c r="P65" s="137" t="s">
        <v>130</v>
      </c>
      <c r="Q65" s="137"/>
      <c r="R65" s="137"/>
      <c r="S65" s="137"/>
      <c r="T65" s="137"/>
      <c r="U65" s="137"/>
      <c r="V65" s="137"/>
      <c r="W65" s="137"/>
      <c r="X65" s="137"/>
      <c r="Y65" s="138"/>
    </row>
  </sheetData>
  <mergeCells count="96">
    <mergeCell ref="A63:X63"/>
    <mergeCell ref="A64:X64"/>
    <mergeCell ref="B57:I57"/>
    <mergeCell ref="J57:L59"/>
    <mergeCell ref="B58:I58"/>
    <mergeCell ref="M58:V58"/>
    <mergeCell ref="B59:I59"/>
    <mergeCell ref="M59:V59"/>
    <mergeCell ref="B53:I53"/>
    <mergeCell ref="M53:W53"/>
    <mergeCell ref="B54:I54"/>
    <mergeCell ref="M54:V54"/>
    <mergeCell ref="B55:I55"/>
    <mergeCell ref="M55:V55"/>
    <mergeCell ref="B45:Y47"/>
    <mergeCell ref="B48:X48"/>
    <mergeCell ref="B49:D49"/>
    <mergeCell ref="G49:I49"/>
    <mergeCell ref="K49:N49"/>
    <mergeCell ref="P49:S49"/>
    <mergeCell ref="N41:X41"/>
    <mergeCell ref="B42:F42"/>
    <mergeCell ref="N42:X42"/>
    <mergeCell ref="F44:H44"/>
    <mergeCell ref="L44:M44"/>
    <mergeCell ref="O44:P44"/>
    <mergeCell ref="B29:K29"/>
    <mergeCell ref="L29:X29"/>
    <mergeCell ref="B30:K30"/>
    <mergeCell ref="L30:X30"/>
    <mergeCell ref="N40:X40"/>
    <mergeCell ref="B31:K31"/>
    <mergeCell ref="L31:X31"/>
    <mergeCell ref="L32:X32"/>
    <mergeCell ref="B33:X34"/>
    <mergeCell ref="B35:E35"/>
    <mergeCell ref="F35:X35"/>
    <mergeCell ref="B36:E36"/>
    <mergeCell ref="F36:X36"/>
    <mergeCell ref="F37:W37"/>
    <mergeCell ref="B38:X38"/>
    <mergeCell ref="N39:X39"/>
    <mergeCell ref="B26:K26"/>
    <mergeCell ref="L26:M26"/>
    <mergeCell ref="P26:R26"/>
    <mergeCell ref="U26:X26"/>
    <mergeCell ref="B27:K28"/>
    <mergeCell ref="L27:M27"/>
    <mergeCell ref="N27:O27"/>
    <mergeCell ref="P27:R27"/>
    <mergeCell ref="U27:X27"/>
    <mergeCell ref="L28:M28"/>
    <mergeCell ref="P28:R28"/>
    <mergeCell ref="U28:X28"/>
    <mergeCell ref="B24:K24"/>
    <mergeCell ref="L24:X24"/>
    <mergeCell ref="B25:K25"/>
    <mergeCell ref="L25:M25"/>
    <mergeCell ref="N25:O25"/>
    <mergeCell ref="P25:R25"/>
    <mergeCell ref="U25:X25"/>
    <mergeCell ref="B19:X20"/>
    <mergeCell ref="B21:W21"/>
    <mergeCell ref="B22:G22"/>
    <mergeCell ref="H22:X22"/>
    <mergeCell ref="B23:K23"/>
    <mergeCell ref="L23:X23"/>
    <mergeCell ref="J7:Y7"/>
    <mergeCell ref="A8:D8"/>
    <mergeCell ref="E8:F8"/>
    <mergeCell ref="G8:Y8"/>
    <mergeCell ref="B18:W18"/>
    <mergeCell ref="P9:U9"/>
    <mergeCell ref="A10:H10"/>
    <mergeCell ref="B11:G11"/>
    <mergeCell ref="B12:G12"/>
    <mergeCell ref="B13:G13"/>
    <mergeCell ref="B14:G14"/>
    <mergeCell ref="B15:G15"/>
    <mergeCell ref="B16:J16"/>
    <mergeCell ref="K16:W16"/>
    <mergeCell ref="B17:J17"/>
    <mergeCell ref="K17:W17"/>
    <mergeCell ref="A1:Y1"/>
    <mergeCell ref="A2:E2"/>
    <mergeCell ref="F2:S2"/>
    <mergeCell ref="T2:Y5"/>
    <mergeCell ref="A3:E3"/>
    <mergeCell ref="F3:S3"/>
    <mergeCell ref="A4:B4"/>
    <mergeCell ref="C4:D4"/>
    <mergeCell ref="F4:S4"/>
    <mergeCell ref="A5:B6"/>
    <mergeCell ref="C5:D6"/>
    <mergeCell ref="E5:E6"/>
    <mergeCell ref="F5:S5"/>
  </mergeCells>
  <conditionalFormatting sqref="B19">
    <cfRule type="expression" dxfId="0" priority="1" stopIfTrue="1">
      <formula>$B$20=0</formula>
    </cfRule>
  </conditionalFormatting>
  <printOptions horizontalCentered="1"/>
  <pageMargins left="1.1811023622047245" right="0.59055118110236227" top="1.1811023622047245" bottom="1.1811023622047245" header="0.31496062992125984" footer="0.31496062992125984"/>
  <pageSetup scale="63" orientation="portrait" r:id="rId1"/>
  <legacyDrawing r:id="rId2"/>
  <oleObjects>
    <oleObject progId="MSPhotoEd.3" shapeId="2052" r:id="rId3"/>
  </oleObjects>
</worksheet>
</file>

<file path=xl/worksheets/sheet4.xml><?xml version="1.0" encoding="utf-8"?>
<worksheet xmlns="http://schemas.openxmlformats.org/spreadsheetml/2006/main" xmlns:r="http://schemas.openxmlformats.org/officeDocument/2006/relationships">
  <sheetPr>
    <tabColor rgb="FFC00000"/>
  </sheetPr>
  <dimension ref="A1:I47"/>
  <sheetViews>
    <sheetView topLeftCell="A13" workbookViewId="0">
      <selection activeCell="D33" sqref="D33"/>
    </sheetView>
  </sheetViews>
  <sheetFormatPr baseColWidth="10" defaultRowHeight="14.25"/>
  <cols>
    <col min="1" max="1" width="11.42578125" style="165"/>
    <col min="2" max="2" width="11.42578125" style="148"/>
    <col min="3" max="3" width="35.28515625" style="148" customWidth="1"/>
    <col min="4" max="4" width="11.42578125" style="148"/>
    <col min="5" max="5" width="11.42578125" style="154"/>
    <col min="6" max="6" width="16.7109375" style="148" customWidth="1"/>
    <col min="7" max="7" width="17.140625" style="155" customWidth="1"/>
    <col min="8" max="8" width="15.28515625" style="146" bestFit="1" customWidth="1"/>
    <col min="9" max="9" width="11.42578125" style="147"/>
    <col min="10" max="16384" width="11.42578125" style="148"/>
  </cols>
  <sheetData>
    <row r="1" spans="1:9" ht="15.75">
      <c r="A1" s="536" t="s">
        <v>293</v>
      </c>
      <c r="B1" s="537"/>
      <c r="C1" s="537"/>
      <c r="D1" s="537"/>
      <c r="E1" s="537"/>
      <c r="F1" s="537"/>
      <c r="G1" s="537"/>
    </row>
    <row r="3" spans="1:9" ht="15">
      <c r="A3" s="539" t="s">
        <v>131</v>
      </c>
      <c r="B3" s="539"/>
      <c r="C3" s="539"/>
      <c r="D3" s="539"/>
      <c r="E3" s="539"/>
      <c r="F3" s="539"/>
      <c r="G3" s="539"/>
    </row>
    <row r="4" spans="1:9" ht="15">
      <c r="A4" s="539" t="s">
        <v>132</v>
      </c>
      <c r="B4" s="539"/>
      <c r="C4" s="539"/>
      <c r="D4" s="539"/>
      <c r="E4" s="539"/>
      <c r="F4" s="539"/>
      <c r="G4" s="539"/>
    </row>
    <row r="5" spans="1:9" ht="15">
      <c r="A5" s="539" t="s">
        <v>133</v>
      </c>
      <c r="B5" s="539"/>
      <c r="C5" s="539"/>
      <c r="D5" s="539"/>
      <c r="E5" s="539"/>
      <c r="F5" s="539"/>
      <c r="G5" s="539"/>
      <c r="H5" s="146">
        <f>F15*1888</f>
        <v>69416096</v>
      </c>
    </row>
    <row r="6" spans="1:9" ht="15">
      <c r="A6" s="149"/>
      <c r="B6" s="149"/>
      <c r="C6" s="149"/>
      <c r="D6" s="149"/>
      <c r="E6" s="149"/>
      <c r="F6" s="149"/>
      <c r="G6" s="149"/>
    </row>
    <row r="7" spans="1:9" ht="15">
      <c r="A7" s="149"/>
      <c r="B7" s="149"/>
      <c r="C7" s="149"/>
      <c r="D7" s="149"/>
      <c r="E7" s="149"/>
      <c r="F7" s="149"/>
      <c r="G7" s="149"/>
    </row>
    <row r="8" spans="1:9" ht="15">
      <c r="A8" s="149"/>
      <c r="B8" s="149"/>
      <c r="C8" s="149"/>
      <c r="D8" s="149"/>
      <c r="E8" s="149"/>
      <c r="F8" s="149"/>
      <c r="G8" s="149"/>
    </row>
    <row r="9" spans="1:9" s="152" customFormat="1" ht="15">
      <c r="A9" s="540" t="s">
        <v>134</v>
      </c>
      <c r="B9" s="541"/>
      <c r="C9" s="541"/>
      <c r="D9" s="541"/>
      <c r="E9" s="541"/>
      <c r="F9" s="541"/>
      <c r="G9" s="541"/>
      <c r="H9" s="150"/>
      <c r="I9" s="151"/>
    </row>
    <row r="10" spans="1:9" ht="52.5" customHeight="1">
      <c r="A10" s="538" t="s">
        <v>135</v>
      </c>
      <c r="B10" s="538"/>
      <c r="C10" s="538"/>
      <c r="D10" s="538"/>
      <c r="E10" s="538"/>
      <c r="F10" s="538"/>
      <c r="G10" s="538"/>
    </row>
    <row r="11" spans="1:9" ht="15">
      <c r="A11" s="538"/>
      <c r="B11" s="538"/>
      <c r="C11" s="538"/>
      <c r="D11" s="538"/>
      <c r="E11" s="538"/>
      <c r="F11" s="538"/>
      <c r="G11" s="538"/>
    </row>
    <row r="12" spans="1:9">
      <c r="A12" s="153"/>
    </row>
    <row r="13" spans="1:9" ht="15">
      <c r="A13" s="544" t="s">
        <v>136</v>
      </c>
      <c r="B13" s="544"/>
      <c r="C13" s="545" t="s">
        <v>137</v>
      </c>
      <c r="D13" s="545" t="s">
        <v>138</v>
      </c>
      <c r="E13" s="545" t="s">
        <v>139</v>
      </c>
      <c r="F13" s="546" t="s">
        <v>140</v>
      </c>
      <c r="G13" s="545" t="s">
        <v>141</v>
      </c>
    </row>
    <row r="14" spans="1:9" ht="15">
      <c r="A14" s="156" t="s">
        <v>142</v>
      </c>
      <c r="B14" s="157" t="s">
        <v>143</v>
      </c>
      <c r="C14" s="545"/>
      <c r="D14" s="545"/>
      <c r="E14" s="545"/>
      <c r="F14" s="546"/>
      <c r="G14" s="545"/>
    </row>
    <row r="15" spans="1:9" s="164" customFormat="1" ht="28.5">
      <c r="A15" s="158">
        <f>+'[3]CANTIDADES 2401'!A17</f>
        <v>311.10000000000002</v>
      </c>
      <c r="B15" s="158">
        <f>+'[3]CANTIDADES 2401'!B17</f>
        <v>311</v>
      </c>
      <c r="C15" s="159" t="s">
        <v>144</v>
      </c>
      <c r="D15" s="158" t="str">
        <f>+'[3]CANTIDADES 2401'!E17</f>
        <v>M3</v>
      </c>
      <c r="E15" s="160">
        <v>1888</v>
      </c>
      <c r="F15" s="160">
        <f>'[4]311.1 AFIRMADO'!N80</f>
        <v>36767</v>
      </c>
      <c r="G15" s="161">
        <f>ROUND((+F15*E15),0)</f>
        <v>69416096</v>
      </c>
      <c r="H15" s="162"/>
      <c r="I15" s="163"/>
    </row>
    <row r="16" spans="1:9" ht="15">
      <c r="B16" s="166"/>
      <c r="C16" s="166"/>
      <c r="D16" s="166"/>
      <c r="E16" s="542" t="s">
        <v>145</v>
      </c>
      <c r="F16" s="542"/>
      <c r="G16" s="167">
        <f>SUM(G15:G15)</f>
        <v>69416096</v>
      </c>
      <c r="H16" s="162"/>
    </row>
    <row r="17" spans="1:9" ht="15">
      <c r="B17" s="166"/>
      <c r="C17" s="166"/>
      <c r="D17" s="166"/>
      <c r="E17" s="542" t="s">
        <v>146</v>
      </c>
      <c r="F17" s="542"/>
      <c r="G17" s="167">
        <f>ROUND((+G16*0.16),0)</f>
        <v>11106575</v>
      </c>
      <c r="H17" s="168" t="s">
        <v>147</v>
      </c>
      <c r="I17" s="147" t="e">
        <f>+#REF!+#REF!</f>
        <v>#REF!</v>
      </c>
    </row>
    <row r="18" spans="1:9" ht="15">
      <c r="B18" s="166"/>
      <c r="C18" s="166"/>
      <c r="D18" s="166"/>
      <c r="E18" s="542" t="s">
        <v>148</v>
      </c>
      <c r="F18" s="542"/>
      <c r="G18" s="167">
        <f>+G17+G16</f>
        <v>80522671</v>
      </c>
      <c r="H18" s="162"/>
    </row>
    <row r="19" spans="1:9">
      <c r="G19" s="169"/>
      <c r="H19" s="162"/>
    </row>
    <row r="20" spans="1:9">
      <c r="G20" s="169"/>
      <c r="H20" s="162"/>
    </row>
    <row r="21" spans="1:9">
      <c r="A21" s="170" t="s">
        <v>149</v>
      </c>
      <c r="B21" s="543" t="s">
        <v>150</v>
      </c>
      <c r="C21" s="543"/>
      <c r="D21" s="543"/>
      <c r="E21" s="543"/>
      <c r="F21" s="543"/>
      <c r="G21" s="543"/>
      <c r="H21" s="162"/>
    </row>
    <row r="22" spans="1:9">
      <c r="A22" s="170"/>
      <c r="B22" s="543"/>
      <c r="C22" s="543"/>
      <c r="D22" s="543"/>
      <c r="E22" s="543"/>
      <c r="F22" s="543"/>
      <c r="G22" s="543"/>
      <c r="H22" s="162"/>
    </row>
    <row r="23" spans="1:9">
      <c r="A23" s="170"/>
      <c r="G23" s="169"/>
      <c r="H23" s="162"/>
    </row>
    <row r="24" spans="1:9">
      <c r="G24" s="169"/>
      <c r="H24" s="162"/>
    </row>
    <row r="25" spans="1:9">
      <c r="G25" s="169"/>
      <c r="H25" s="162"/>
    </row>
    <row r="26" spans="1:9">
      <c r="A26" s="171"/>
      <c r="B26" s="172"/>
      <c r="C26" s="172"/>
      <c r="H26" s="162"/>
    </row>
    <row r="27" spans="1:9" ht="15">
      <c r="A27" s="173" t="s">
        <v>320</v>
      </c>
      <c r="H27" s="162"/>
    </row>
    <row r="28" spans="1:9">
      <c r="A28" s="174" t="s">
        <v>151</v>
      </c>
      <c r="H28" s="162"/>
    </row>
    <row r="29" spans="1:9">
      <c r="H29" s="162"/>
    </row>
    <row r="30" spans="1:9">
      <c r="H30" s="162"/>
    </row>
    <row r="31" spans="1:9">
      <c r="H31" s="162"/>
    </row>
    <row r="32" spans="1:9">
      <c r="H32" s="162"/>
    </row>
    <row r="33" spans="8:8">
      <c r="H33" s="162"/>
    </row>
    <row r="34" spans="8:8">
      <c r="H34" s="162"/>
    </row>
    <row r="35" spans="8:8">
      <c r="H35" s="162"/>
    </row>
    <row r="36" spans="8:8">
      <c r="H36" s="162"/>
    </row>
    <row r="37" spans="8:8">
      <c r="H37" s="162"/>
    </row>
    <row r="38" spans="8:8">
      <c r="H38" s="162"/>
    </row>
    <row r="39" spans="8:8">
      <c r="H39" s="162"/>
    </row>
    <row r="40" spans="8:8">
      <c r="H40" s="162"/>
    </row>
    <row r="41" spans="8:8">
      <c r="H41" s="162"/>
    </row>
    <row r="42" spans="8:8">
      <c r="H42" s="162"/>
    </row>
    <row r="43" spans="8:8">
      <c r="H43" s="162"/>
    </row>
    <row r="44" spans="8:8">
      <c r="H44" s="162"/>
    </row>
    <row r="45" spans="8:8">
      <c r="H45" s="162"/>
    </row>
    <row r="46" spans="8:8">
      <c r="H46" s="162"/>
    </row>
    <row r="47" spans="8:8">
      <c r="H47" s="162"/>
    </row>
  </sheetData>
  <mergeCells count="17">
    <mergeCell ref="E16:F16"/>
    <mergeCell ref="E17:F17"/>
    <mergeCell ref="E18:F18"/>
    <mergeCell ref="B21:G22"/>
    <mergeCell ref="A13:B13"/>
    <mergeCell ref="C13:C14"/>
    <mergeCell ref="D13:D14"/>
    <mergeCell ref="E13:E14"/>
    <mergeCell ref="F13:F14"/>
    <mergeCell ref="G13:G14"/>
    <mergeCell ref="A1:G1"/>
    <mergeCell ref="A11:G11"/>
    <mergeCell ref="A3:G3"/>
    <mergeCell ref="A4:G4"/>
    <mergeCell ref="A5:G5"/>
    <mergeCell ref="A9:G9"/>
    <mergeCell ref="A10:G10"/>
  </mergeCells>
  <printOptions horizontalCentered="1" verticalCentered="1"/>
  <pageMargins left="0.98425196850393704" right="1.3779527559055118" top="1.1811023622047245" bottom="1.1811023622047245" header="0.31496062992125984" footer="0.31496062992125984"/>
  <pageSetup scale="85" orientation="landscape" r:id="rId1"/>
  <drawing r:id="rId2"/>
</worksheet>
</file>

<file path=xl/worksheets/sheet5.xml><?xml version="1.0" encoding="utf-8"?>
<worksheet xmlns="http://schemas.openxmlformats.org/spreadsheetml/2006/main" xmlns:r="http://schemas.openxmlformats.org/officeDocument/2006/relationships">
  <sheetPr>
    <tabColor rgb="FFC00000"/>
  </sheetPr>
  <dimension ref="A1:N32"/>
  <sheetViews>
    <sheetView workbookViewId="0">
      <selection activeCell="A2" sqref="A2:M2"/>
    </sheetView>
  </sheetViews>
  <sheetFormatPr baseColWidth="10" defaultRowHeight="15"/>
  <cols>
    <col min="1" max="1" width="11.42578125" style="192"/>
    <col min="2" max="2" width="12.140625" style="186" customWidth="1"/>
    <col min="3" max="3" width="12.7109375" style="187" customWidth="1"/>
    <col min="4" max="4" width="12.7109375" style="139" customWidth="1"/>
    <col min="5" max="5" width="12.28515625" style="139" customWidth="1"/>
    <col min="6" max="6" width="13.140625" style="139" customWidth="1"/>
    <col min="7" max="7" width="9" style="139" customWidth="1"/>
    <col min="8" max="8" width="11.42578125" style="139"/>
    <col min="9" max="9" width="12.85546875" style="139" customWidth="1"/>
    <col min="10" max="10" width="11.42578125" style="139" customWidth="1"/>
    <col min="11" max="11" width="12.85546875" style="139" customWidth="1"/>
    <col min="12" max="12" width="10" style="139" customWidth="1"/>
    <col min="13" max="13" width="12.85546875" style="139" customWidth="1"/>
    <col min="14" max="14" width="14.42578125" style="139" customWidth="1"/>
    <col min="15" max="16384" width="11.42578125" style="139"/>
  </cols>
  <sheetData>
    <row r="1" spans="1:14" ht="15.75">
      <c r="A1" s="364" t="s">
        <v>296</v>
      </c>
      <c r="B1" s="548"/>
      <c r="C1" s="548"/>
      <c r="D1" s="548"/>
      <c r="E1" s="548"/>
      <c r="F1" s="548"/>
      <c r="G1" s="548"/>
      <c r="H1" s="548"/>
      <c r="I1" s="548"/>
      <c r="J1" s="548"/>
      <c r="K1" s="548"/>
      <c r="L1" s="548"/>
      <c r="M1" s="548"/>
      <c r="N1" s="548"/>
    </row>
    <row r="2" spans="1:14" ht="36" customHeight="1">
      <c r="A2" s="547" t="s">
        <v>152</v>
      </c>
      <c r="B2" s="547"/>
      <c r="C2" s="547"/>
      <c r="D2" s="547"/>
      <c r="E2" s="547"/>
      <c r="F2" s="547"/>
      <c r="G2" s="547"/>
      <c r="H2" s="547"/>
      <c r="I2" s="547"/>
      <c r="J2" s="547"/>
      <c r="K2" s="547"/>
      <c r="L2" s="547"/>
      <c r="M2" s="547"/>
    </row>
    <row r="5" spans="1:14" s="177" customFormat="1" ht="45">
      <c r="A5" s="175" t="s">
        <v>153</v>
      </c>
      <c r="B5" s="176" t="s">
        <v>154</v>
      </c>
      <c r="C5" s="176" t="s">
        <v>155</v>
      </c>
      <c r="D5" s="175" t="s">
        <v>156</v>
      </c>
      <c r="E5" s="175" t="s">
        <v>157</v>
      </c>
      <c r="F5" s="175" t="s">
        <v>158</v>
      </c>
      <c r="G5" s="175" t="s">
        <v>159</v>
      </c>
      <c r="H5" s="175" t="s">
        <v>160</v>
      </c>
      <c r="I5" s="175" t="s">
        <v>161</v>
      </c>
      <c r="J5" s="175" t="s">
        <v>162</v>
      </c>
      <c r="K5" s="175" t="s">
        <v>163</v>
      </c>
      <c r="L5" s="175" t="s">
        <v>164</v>
      </c>
      <c r="M5" s="175" t="s">
        <v>165</v>
      </c>
      <c r="N5" s="175" t="s">
        <v>166</v>
      </c>
    </row>
    <row r="6" spans="1:14" s="177" customFormat="1" ht="24.75" customHeight="1">
      <c r="A6" s="178" t="s">
        <v>167</v>
      </c>
      <c r="B6" s="180">
        <v>19500</v>
      </c>
      <c r="C6" s="180">
        <v>17000</v>
      </c>
      <c r="D6" s="178">
        <f>(B6-C6)/1000</f>
        <v>2.5</v>
      </c>
      <c r="E6" s="182">
        <v>10</v>
      </c>
      <c r="F6" s="182">
        <v>10</v>
      </c>
      <c r="G6" s="182">
        <v>7</v>
      </c>
      <c r="H6" s="178">
        <f t="shared" ref="H6:H25" si="0">+E6*G6</f>
        <v>70</v>
      </c>
      <c r="I6" s="182">
        <f>H6</f>
        <v>70</v>
      </c>
      <c r="J6" s="180">
        <f t="shared" ref="J6:J25" si="1">+H6*D6</f>
        <v>175</v>
      </c>
      <c r="K6" s="180">
        <f>+J6</f>
        <v>175</v>
      </c>
      <c r="L6" s="182">
        <v>1050</v>
      </c>
      <c r="M6" s="183">
        <f>L6*J6</f>
        <v>183750</v>
      </c>
      <c r="N6" s="183">
        <f>M6</f>
        <v>183750</v>
      </c>
    </row>
    <row r="7" spans="1:14" s="177" customFormat="1" ht="23.25" customHeight="1">
      <c r="A7" s="178" t="s">
        <v>168</v>
      </c>
      <c r="B7" s="180">
        <v>19500</v>
      </c>
      <c r="C7" s="180">
        <v>21200</v>
      </c>
      <c r="D7" s="178">
        <f t="shared" ref="D7:D12" si="2">(C7-B7)/1000</f>
        <v>1.7</v>
      </c>
      <c r="E7" s="182">
        <v>6</v>
      </c>
      <c r="F7" s="182">
        <f>F6+E7</f>
        <v>16</v>
      </c>
      <c r="G7" s="182">
        <v>7</v>
      </c>
      <c r="H7" s="178">
        <f t="shared" si="0"/>
        <v>42</v>
      </c>
      <c r="I7" s="182">
        <f t="shared" ref="I7:I25" si="3">I6+H7</f>
        <v>112</v>
      </c>
      <c r="J7" s="180">
        <f t="shared" si="1"/>
        <v>71.399999999999991</v>
      </c>
      <c r="K7" s="180">
        <f>K6+J7</f>
        <v>246.39999999999998</v>
      </c>
      <c r="L7" s="182">
        <v>1050</v>
      </c>
      <c r="M7" s="183">
        <f t="shared" ref="M7:M25" si="4">L7*J7</f>
        <v>74969.999999999985</v>
      </c>
      <c r="N7" s="183">
        <f>N6+M7</f>
        <v>258720</v>
      </c>
    </row>
    <row r="8" spans="1:14" s="177" customFormat="1" ht="23.25" customHeight="1">
      <c r="A8" s="178" t="s">
        <v>169</v>
      </c>
      <c r="B8" s="180">
        <v>19500</v>
      </c>
      <c r="C8" s="180">
        <v>22400</v>
      </c>
      <c r="D8" s="178">
        <f t="shared" si="2"/>
        <v>2.9</v>
      </c>
      <c r="E8" s="182">
        <v>4</v>
      </c>
      <c r="F8" s="182">
        <f>F7+E8</f>
        <v>20</v>
      </c>
      <c r="G8" s="182">
        <v>7</v>
      </c>
      <c r="H8" s="178">
        <f t="shared" si="0"/>
        <v>28</v>
      </c>
      <c r="I8" s="182">
        <f t="shared" si="3"/>
        <v>140</v>
      </c>
      <c r="J8" s="180">
        <f t="shared" si="1"/>
        <v>81.2</v>
      </c>
      <c r="K8" s="180">
        <f>K7+J8</f>
        <v>327.59999999999997</v>
      </c>
      <c r="L8" s="182">
        <v>1050</v>
      </c>
      <c r="M8" s="183">
        <f t="shared" si="4"/>
        <v>85260</v>
      </c>
      <c r="N8" s="183">
        <f t="shared" ref="N8:N25" si="5">N7+M8</f>
        <v>343980</v>
      </c>
    </row>
    <row r="9" spans="1:14" ht="18.75" customHeight="1">
      <c r="A9" s="178" t="s">
        <v>170</v>
      </c>
      <c r="B9" s="180">
        <v>19500</v>
      </c>
      <c r="C9" s="180">
        <v>25900</v>
      </c>
      <c r="D9" s="178">
        <f t="shared" si="2"/>
        <v>6.4</v>
      </c>
      <c r="E9" s="178">
        <v>15</v>
      </c>
      <c r="F9" s="182">
        <f>F8+E9</f>
        <v>35</v>
      </c>
      <c r="G9" s="178">
        <v>7</v>
      </c>
      <c r="H9" s="178">
        <f t="shared" si="0"/>
        <v>105</v>
      </c>
      <c r="I9" s="182">
        <f t="shared" si="3"/>
        <v>245</v>
      </c>
      <c r="J9" s="180">
        <f t="shared" si="1"/>
        <v>672</v>
      </c>
      <c r="K9" s="180">
        <f t="shared" ref="K9:K25" si="6">K8+J9</f>
        <v>999.59999999999991</v>
      </c>
      <c r="L9" s="182">
        <v>1050</v>
      </c>
      <c r="M9" s="183">
        <f t="shared" si="4"/>
        <v>705600</v>
      </c>
      <c r="N9" s="183">
        <f t="shared" si="5"/>
        <v>1049580</v>
      </c>
    </row>
    <row r="10" spans="1:14" ht="18.75" customHeight="1">
      <c r="A10" s="178" t="s">
        <v>171</v>
      </c>
      <c r="B10" s="180">
        <v>19500</v>
      </c>
      <c r="C10" s="180">
        <v>29500</v>
      </c>
      <c r="D10" s="178">
        <f t="shared" si="2"/>
        <v>10</v>
      </c>
      <c r="E10" s="178">
        <v>2</v>
      </c>
      <c r="F10" s="182">
        <f t="shared" ref="F10:F25" si="7">F9+E10</f>
        <v>37</v>
      </c>
      <c r="G10" s="178">
        <v>7</v>
      </c>
      <c r="H10" s="178">
        <f t="shared" si="0"/>
        <v>14</v>
      </c>
      <c r="I10" s="182">
        <f t="shared" si="3"/>
        <v>259</v>
      </c>
      <c r="J10" s="180">
        <f t="shared" si="1"/>
        <v>140</v>
      </c>
      <c r="K10" s="180">
        <f t="shared" si="6"/>
        <v>1139.5999999999999</v>
      </c>
      <c r="L10" s="182">
        <v>1050</v>
      </c>
      <c r="M10" s="183">
        <f t="shared" si="4"/>
        <v>147000</v>
      </c>
      <c r="N10" s="183">
        <f t="shared" si="5"/>
        <v>1196580</v>
      </c>
    </row>
    <row r="11" spans="1:14" ht="19.5" customHeight="1">
      <c r="A11" s="178" t="s">
        <v>172</v>
      </c>
      <c r="B11" s="180">
        <v>19500</v>
      </c>
      <c r="C11" s="180">
        <v>32000</v>
      </c>
      <c r="D11" s="178">
        <f t="shared" si="2"/>
        <v>12.5</v>
      </c>
      <c r="E11" s="178">
        <v>2</v>
      </c>
      <c r="F11" s="182">
        <f t="shared" si="7"/>
        <v>39</v>
      </c>
      <c r="G11" s="178">
        <v>7</v>
      </c>
      <c r="H11" s="178">
        <f t="shared" si="0"/>
        <v>14</v>
      </c>
      <c r="I11" s="182">
        <f t="shared" si="3"/>
        <v>273</v>
      </c>
      <c r="J11" s="180">
        <f t="shared" si="1"/>
        <v>175</v>
      </c>
      <c r="K11" s="180">
        <f t="shared" si="6"/>
        <v>1314.6</v>
      </c>
      <c r="L11" s="182">
        <v>1050</v>
      </c>
      <c r="M11" s="183">
        <f t="shared" si="4"/>
        <v>183750</v>
      </c>
      <c r="N11" s="183">
        <f t="shared" si="5"/>
        <v>1380330</v>
      </c>
    </row>
    <row r="12" spans="1:14" ht="20.25" customHeight="1">
      <c r="A12" s="178" t="s">
        <v>173</v>
      </c>
      <c r="B12" s="180">
        <v>19500</v>
      </c>
      <c r="C12" s="180">
        <v>35500</v>
      </c>
      <c r="D12" s="178">
        <f t="shared" si="2"/>
        <v>16</v>
      </c>
      <c r="E12" s="178">
        <v>5</v>
      </c>
      <c r="F12" s="182">
        <f t="shared" si="7"/>
        <v>44</v>
      </c>
      <c r="G12" s="178">
        <v>7</v>
      </c>
      <c r="H12" s="178">
        <f t="shared" si="0"/>
        <v>35</v>
      </c>
      <c r="I12" s="182">
        <f t="shared" si="3"/>
        <v>308</v>
      </c>
      <c r="J12" s="180">
        <f t="shared" si="1"/>
        <v>560</v>
      </c>
      <c r="K12" s="180">
        <f t="shared" si="6"/>
        <v>1874.6</v>
      </c>
      <c r="L12" s="182">
        <v>1050</v>
      </c>
      <c r="M12" s="183">
        <f t="shared" si="4"/>
        <v>588000</v>
      </c>
      <c r="N12" s="183">
        <f t="shared" si="5"/>
        <v>1968330</v>
      </c>
    </row>
    <row r="13" spans="1:14" ht="18.75" customHeight="1">
      <c r="A13" s="178" t="s">
        <v>174</v>
      </c>
      <c r="B13" s="180">
        <v>19500</v>
      </c>
      <c r="C13" s="180">
        <v>36200</v>
      </c>
      <c r="D13" s="178">
        <f>(C13-B13)/1000</f>
        <v>16.7</v>
      </c>
      <c r="E13" s="178">
        <v>10</v>
      </c>
      <c r="F13" s="182">
        <f t="shared" si="7"/>
        <v>54</v>
      </c>
      <c r="G13" s="178">
        <v>7</v>
      </c>
      <c r="H13" s="178">
        <f t="shared" si="0"/>
        <v>70</v>
      </c>
      <c r="I13" s="184">
        <f t="shared" si="3"/>
        <v>378</v>
      </c>
      <c r="J13" s="180">
        <f t="shared" si="1"/>
        <v>1169</v>
      </c>
      <c r="K13" s="180">
        <f t="shared" si="6"/>
        <v>3043.6</v>
      </c>
      <c r="L13" s="182">
        <v>1050</v>
      </c>
      <c r="M13" s="183">
        <f t="shared" si="4"/>
        <v>1227450</v>
      </c>
      <c r="N13" s="183">
        <f t="shared" si="5"/>
        <v>3195780</v>
      </c>
    </row>
    <row r="14" spans="1:14" ht="19.5" customHeight="1">
      <c r="A14" s="178" t="s">
        <v>175</v>
      </c>
      <c r="B14" s="180">
        <v>19500</v>
      </c>
      <c r="C14" s="180">
        <v>44800</v>
      </c>
      <c r="D14" s="178">
        <f t="shared" ref="D14:D25" si="8">(C14-B14)/1000</f>
        <v>25.3</v>
      </c>
      <c r="E14" s="178">
        <v>3</v>
      </c>
      <c r="F14" s="182">
        <f t="shared" si="7"/>
        <v>57</v>
      </c>
      <c r="G14" s="178">
        <v>7</v>
      </c>
      <c r="H14" s="178">
        <f t="shared" si="0"/>
        <v>21</v>
      </c>
      <c r="I14" s="184">
        <f t="shared" si="3"/>
        <v>399</v>
      </c>
      <c r="J14" s="180">
        <f t="shared" si="1"/>
        <v>531.30000000000007</v>
      </c>
      <c r="K14" s="180">
        <f t="shared" si="6"/>
        <v>3574.9</v>
      </c>
      <c r="L14" s="182">
        <v>1050</v>
      </c>
      <c r="M14" s="183">
        <f t="shared" si="4"/>
        <v>557865.00000000012</v>
      </c>
      <c r="N14" s="183">
        <f t="shared" si="5"/>
        <v>3753645</v>
      </c>
    </row>
    <row r="15" spans="1:14" ht="20.25" customHeight="1">
      <c r="A15" s="178" t="s">
        <v>176</v>
      </c>
      <c r="B15" s="180">
        <v>19500</v>
      </c>
      <c r="C15" s="180">
        <v>46200</v>
      </c>
      <c r="D15" s="178">
        <f t="shared" si="8"/>
        <v>26.7</v>
      </c>
      <c r="E15" s="178">
        <v>10</v>
      </c>
      <c r="F15" s="182">
        <f t="shared" si="7"/>
        <v>67</v>
      </c>
      <c r="G15" s="178">
        <v>7</v>
      </c>
      <c r="H15" s="178">
        <f t="shared" si="0"/>
        <v>70</v>
      </c>
      <c r="I15" s="184">
        <f t="shared" si="3"/>
        <v>469</v>
      </c>
      <c r="J15" s="180">
        <f t="shared" si="1"/>
        <v>1869</v>
      </c>
      <c r="K15" s="180">
        <f t="shared" si="6"/>
        <v>5443.9</v>
      </c>
      <c r="L15" s="182">
        <v>1050</v>
      </c>
      <c r="M15" s="183">
        <f t="shared" si="4"/>
        <v>1962450</v>
      </c>
      <c r="N15" s="183">
        <f t="shared" si="5"/>
        <v>5716095</v>
      </c>
    </row>
    <row r="16" spans="1:14" ht="20.25" customHeight="1">
      <c r="A16" s="178" t="s">
        <v>177</v>
      </c>
      <c r="B16" s="180">
        <v>19500</v>
      </c>
      <c r="C16" s="180">
        <v>47500</v>
      </c>
      <c r="D16" s="178">
        <f t="shared" si="8"/>
        <v>28</v>
      </c>
      <c r="E16" s="178">
        <v>20</v>
      </c>
      <c r="F16" s="182">
        <f t="shared" si="7"/>
        <v>87</v>
      </c>
      <c r="G16" s="178">
        <v>7</v>
      </c>
      <c r="H16" s="178">
        <f t="shared" si="0"/>
        <v>140</v>
      </c>
      <c r="I16" s="184">
        <f t="shared" si="3"/>
        <v>609</v>
      </c>
      <c r="J16" s="180">
        <f t="shared" si="1"/>
        <v>3920</v>
      </c>
      <c r="K16" s="180">
        <f t="shared" si="6"/>
        <v>9363.9</v>
      </c>
      <c r="L16" s="182">
        <v>1050</v>
      </c>
      <c r="M16" s="183">
        <f t="shared" si="4"/>
        <v>4116000</v>
      </c>
      <c r="N16" s="183">
        <f t="shared" si="5"/>
        <v>9832095</v>
      </c>
    </row>
    <row r="17" spans="1:14" ht="19.5" customHeight="1">
      <c r="A17" s="178" t="s">
        <v>178</v>
      </c>
      <c r="B17" s="180">
        <v>19500</v>
      </c>
      <c r="C17" s="180">
        <v>49600</v>
      </c>
      <c r="D17" s="178">
        <f t="shared" si="8"/>
        <v>30.1</v>
      </c>
      <c r="E17" s="178">
        <v>20</v>
      </c>
      <c r="F17" s="182">
        <f t="shared" si="7"/>
        <v>107</v>
      </c>
      <c r="G17" s="178">
        <v>7</v>
      </c>
      <c r="H17" s="178">
        <f t="shared" si="0"/>
        <v>140</v>
      </c>
      <c r="I17" s="184">
        <f t="shared" si="3"/>
        <v>749</v>
      </c>
      <c r="J17" s="180">
        <f t="shared" si="1"/>
        <v>4214</v>
      </c>
      <c r="K17" s="180">
        <f t="shared" si="6"/>
        <v>13577.9</v>
      </c>
      <c r="L17" s="182">
        <v>1050</v>
      </c>
      <c r="M17" s="183">
        <f t="shared" si="4"/>
        <v>4424700</v>
      </c>
      <c r="N17" s="183">
        <f t="shared" si="5"/>
        <v>14256795</v>
      </c>
    </row>
    <row r="18" spans="1:14" ht="18" customHeight="1">
      <c r="A18" s="178" t="s">
        <v>179</v>
      </c>
      <c r="B18" s="180">
        <v>19500</v>
      </c>
      <c r="C18" s="180">
        <v>50600</v>
      </c>
      <c r="D18" s="178">
        <f t="shared" si="8"/>
        <v>31.1</v>
      </c>
      <c r="E18" s="178">
        <v>3</v>
      </c>
      <c r="F18" s="182">
        <f t="shared" si="7"/>
        <v>110</v>
      </c>
      <c r="G18" s="178">
        <v>7</v>
      </c>
      <c r="H18" s="178">
        <f t="shared" si="0"/>
        <v>21</v>
      </c>
      <c r="I18" s="184">
        <f t="shared" si="3"/>
        <v>770</v>
      </c>
      <c r="J18" s="180">
        <f t="shared" si="1"/>
        <v>653.1</v>
      </c>
      <c r="K18" s="180">
        <f t="shared" si="6"/>
        <v>14231</v>
      </c>
      <c r="L18" s="182">
        <v>1050</v>
      </c>
      <c r="M18" s="183">
        <f t="shared" si="4"/>
        <v>685755</v>
      </c>
      <c r="N18" s="183">
        <f t="shared" si="5"/>
        <v>14942550</v>
      </c>
    </row>
    <row r="19" spans="1:14" ht="18.75" customHeight="1">
      <c r="A19" s="178" t="s">
        <v>180</v>
      </c>
      <c r="B19" s="180">
        <v>19500</v>
      </c>
      <c r="C19" s="180">
        <v>51100</v>
      </c>
      <c r="D19" s="178">
        <f t="shared" si="8"/>
        <v>31.6</v>
      </c>
      <c r="E19" s="178">
        <v>5</v>
      </c>
      <c r="F19" s="182">
        <f t="shared" si="7"/>
        <v>115</v>
      </c>
      <c r="G19" s="178">
        <v>7</v>
      </c>
      <c r="H19" s="178">
        <f t="shared" si="0"/>
        <v>35</v>
      </c>
      <c r="I19" s="184">
        <f t="shared" si="3"/>
        <v>805</v>
      </c>
      <c r="J19" s="180">
        <f t="shared" si="1"/>
        <v>1106</v>
      </c>
      <c r="K19" s="180">
        <f t="shared" si="6"/>
        <v>15337</v>
      </c>
      <c r="L19" s="182">
        <v>1050</v>
      </c>
      <c r="M19" s="183">
        <f t="shared" si="4"/>
        <v>1161300</v>
      </c>
      <c r="N19" s="183">
        <f t="shared" si="5"/>
        <v>16103850</v>
      </c>
    </row>
    <row r="20" spans="1:14" ht="18" customHeight="1">
      <c r="A20" s="178" t="s">
        <v>181</v>
      </c>
      <c r="B20" s="180">
        <v>19500</v>
      </c>
      <c r="C20" s="180">
        <v>52500</v>
      </c>
      <c r="D20" s="178">
        <f t="shared" si="8"/>
        <v>33</v>
      </c>
      <c r="E20" s="178">
        <v>15</v>
      </c>
      <c r="F20" s="182">
        <f t="shared" si="7"/>
        <v>130</v>
      </c>
      <c r="G20" s="178">
        <v>7</v>
      </c>
      <c r="H20" s="178">
        <f t="shared" si="0"/>
        <v>105</v>
      </c>
      <c r="I20" s="184">
        <f t="shared" si="3"/>
        <v>910</v>
      </c>
      <c r="J20" s="180">
        <f t="shared" si="1"/>
        <v>3465</v>
      </c>
      <c r="K20" s="180">
        <f t="shared" si="6"/>
        <v>18802</v>
      </c>
      <c r="L20" s="182">
        <v>1050</v>
      </c>
      <c r="M20" s="183">
        <f t="shared" si="4"/>
        <v>3638250</v>
      </c>
      <c r="N20" s="183">
        <f t="shared" si="5"/>
        <v>19742100</v>
      </c>
    </row>
    <row r="21" spans="1:14" ht="19.5" customHeight="1">
      <c r="A21" s="178" t="s">
        <v>182</v>
      </c>
      <c r="B21" s="180">
        <v>19500</v>
      </c>
      <c r="C21" s="180">
        <v>53100</v>
      </c>
      <c r="D21" s="178">
        <f t="shared" si="8"/>
        <v>33.6</v>
      </c>
      <c r="E21" s="178">
        <v>4</v>
      </c>
      <c r="F21" s="182">
        <f t="shared" si="7"/>
        <v>134</v>
      </c>
      <c r="G21" s="178">
        <v>7</v>
      </c>
      <c r="H21" s="178">
        <f t="shared" si="0"/>
        <v>28</v>
      </c>
      <c r="I21" s="184">
        <f t="shared" si="3"/>
        <v>938</v>
      </c>
      <c r="J21" s="180">
        <f t="shared" si="1"/>
        <v>940.80000000000007</v>
      </c>
      <c r="K21" s="180">
        <f t="shared" si="6"/>
        <v>19742.8</v>
      </c>
      <c r="L21" s="182">
        <v>1050</v>
      </c>
      <c r="M21" s="183">
        <f t="shared" si="4"/>
        <v>987840.00000000012</v>
      </c>
      <c r="N21" s="183">
        <f t="shared" si="5"/>
        <v>20729940</v>
      </c>
    </row>
    <row r="22" spans="1:14" ht="18" customHeight="1">
      <c r="A22" s="178" t="s">
        <v>183</v>
      </c>
      <c r="B22" s="180">
        <v>19500</v>
      </c>
      <c r="C22" s="180">
        <v>46200</v>
      </c>
      <c r="D22" s="178">
        <f t="shared" si="8"/>
        <v>26.7</v>
      </c>
      <c r="E22" s="178">
        <v>5</v>
      </c>
      <c r="F22" s="182">
        <f t="shared" si="7"/>
        <v>139</v>
      </c>
      <c r="G22" s="178">
        <v>7</v>
      </c>
      <c r="H22" s="178">
        <f t="shared" si="0"/>
        <v>35</v>
      </c>
      <c r="I22" s="184">
        <f t="shared" si="3"/>
        <v>973</v>
      </c>
      <c r="J22" s="180">
        <f t="shared" si="1"/>
        <v>934.5</v>
      </c>
      <c r="K22" s="180">
        <f t="shared" si="6"/>
        <v>20677.3</v>
      </c>
      <c r="L22" s="182">
        <v>1050</v>
      </c>
      <c r="M22" s="183">
        <f t="shared" si="4"/>
        <v>981225</v>
      </c>
      <c r="N22" s="183">
        <f t="shared" si="5"/>
        <v>21711165</v>
      </c>
    </row>
    <row r="23" spans="1:14" ht="19.5" customHeight="1">
      <c r="A23" s="178" t="s">
        <v>184</v>
      </c>
      <c r="B23" s="180">
        <v>19500</v>
      </c>
      <c r="C23" s="180">
        <v>55000</v>
      </c>
      <c r="D23" s="178">
        <f t="shared" si="8"/>
        <v>35.5</v>
      </c>
      <c r="E23" s="178">
        <v>8</v>
      </c>
      <c r="F23" s="182">
        <f t="shared" si="7"/>
        <v>147</v>
      </c>
      <c r="G23" s="178">
        <v>7</v>
      </c>
      <c r="H23" s="178">
        <f t="shared" si="0"/>
        <v>56</v>
      </c>
      <c r="I23" s="184">
        <f t="shared" si="3"/>
        <v>1029</v>
      </c>
      <c r="J23" s="180">
        <f t="shared" si="1"/>
        <v>1988</v>
      </c>
      <c r="K23" s="180">
        <f t="shared" si="6"/>
        <v>22665.3</v>
      </c>
      <c r="L23" s="182">
        <v>1050</v>
      </c>
      <c r="M23" s="183">
        <f t="shared" si="4"/>
        <v>2087400</v>
      </c>
      <c r="N23" s="183">
        <f t="shared" si="5"/>
        <v>23798565</v>
      </c>
    </row>
    <row r="24" spans="1:14" ht="23.25" customHeight="1">
      <c r="A24" s="178" t="s">
        <v>185</v>
      </c>
      <c r="B24" s="180">
        <v>19500</v>
      </c>
      <c r="C24" s="180">
        <v>57100</v>
      </c>
      <c r="D24" s="178">
        <f t="shared" si="8"/>
        <v>37.6</v>
      </c>
      <c r="E24" s="178">
        <v>4</v>
      </c>
      <c r="F24" s="182">
        <f t="shared" si="7"/>
        <v>151</v>
      </c>
      <c r="G24" s="178">
        <v>7</v>
      </c>
      <c r="H24" s="178">
        <f t="shared" si="0"/>
        <v>28</v>
      </c>
      <c r="I24" s="184">
        <f t="shared" si="3"/>
        <v>1057</v>
      </c>
      <c r="J24" s="180">
        <f t="shared" si="1"/>
        <v>1052.8</v>
      </c>
      <c r="K24" s="180">
        <f t="shared" si="6"/>
        <v>23718.1</v>
      </c>
      <c r="L24" s="182">
        <v>1050</v>
      </c>
      <c r="M24" s="183">
        <f t="shared" si="4"/>
        <v>1105440</v>
      </c>
      <c r="N24" s="183">
        <f t="shared" si="5"/>
        <v>24904005</v>
      </c>
    </row>
    <row r="25" spans="1:14">
      <c r="A25" s="178" t="s">
        <v>186</v>
      </c>
      <c r="B25" s="180">
        <v>19500</v>
      </c>
      <c r="C25" s="180">
        <v>46200</v>
      </c>
      <c r="D25" s="178">
        <f t="shared" si="8"/>
        <v>26.7</v>
      </c>
      <c r="E25" s="178">
        <v>8</v>
      </c>
      <c r="F25" s="182">
        <f t="shared" si="7"/>
        <v>159</v>
      </c>
      <c r="G25" s="178">
        <v>7</v>
      </c>
      <c r="H25" s="178">
        <f t="shared" si="0"/>
        <v>56</v>
      </c>
      <c r="I25" s="184">
        <f t="shared" si="3"/>
        <v>1113</v>
      </c>
      <c r="J25" s="180">
        <f t="shared" si="1"/>
        <v>1495.2</v>
      </c>
      <c r="K25" s="180">
        <f t="shared" si="6"/>
        <v>25213.3</v>
      </c>
      <c r="L25" s="182">
        <v>1050</v>
      </c>
      <c r="M25" s="183">
        <f t="shared" si="4"/>
        <v>1569960</v>
      </c>
      <c r="N25" s="183">
        <f t="shared" si="5"/>
        <v>26473965</v>
      </c>
    </row>
    <row r="30" spans="1:14">
      <c r="A30" s="185" t="s">
        <v>187</v>
      </c>
      <c r="D30" s="188">
        <f>I25*11985</f>
        <v>13339305</v>
      </c>
    </row>
    <row r="31" spans="1:14">
      <c r="A31" s="185" t="s">
        <v>188</v>
      </c>
      <c r="D31" s="189">
        <f>+N25</f>
        <v>26473965</v>
      </c>
    </row>
    <row r="32" spans="1:14">
      <c r="A32" s="190" t="s">
        <v>189</v>
      </c>
      <c r="D32" s="191">
        <f>+D31+D30</f>
        <v>39813270</v>
      </c>
    </row>
  </sheetData>
  <mergeCells count="2">
    <mergeCell ref="A2:M2"/>
    <mergeCell ref="A1:N1"/>
  </mergeCells>
  <printOptions verticalCentered="1"/>
  <pageMargins left="1.1811023622047245" right="0.39370078740157483" top="1.1811023622047245" bottom="1.1811023622047245" header="0.31496062992125984" footer="0.31496062992125984"/>
  <pageSetup scale="65" orientation="landscape" horizontalDpi="300" verticalDpi="300" r:id="rId1"/>
</worksheet>
</file>

<file path=xl/worksheets/sheet6.xml><?xml version="1.0" encoding="utf-8"?>
<worksheet xmlns="http://schemas.openxmlformats.org/spreadsheetml/2006/main" xmlns:r="http://schemas.openxmlformats.org/officeDocument/2006/relationships">
  <sheetPr>
    <tabColor rgb="FFC00000"/>
  </sheetPr>
  <dimension ref="A2:N57"/>
  <sheetViews>
    <sheetView topLeftCell="A21" workbookViewId="0">
      <selection activeCell="A26" sqref="A26"/>
    </sheetView>
  </sheetViews>
  <sheetFormatPr baseColWidth="10" defaultRowHeight="15"/>
  <cols>
    <col min="1" max="1" width="11.42578125" style="192"/>
    <col min="2" max="2" width="12" style="186" customWidth="1"/>
    <col min="3" max="3" width="13.42578125" style="187" customWidth="1"/>
    <col min="4" max="4" width="12.28515625" style="139" customWidth="1"/>
    <col min="5" max="5" width="13" style="139" customWidth="1"/>
    <col min="6" max="6" width="13.140625" style="139" customWidth="1"/>
    <col min="7" max="7" width="9" style="139" customWidth="1"/>
    <col min="8" max="8" width="11.42578125" style="139"/>
    <col min="9" max="9" width="12.85546875" style="139" customWidth="1"/>
    <col min="10" max="10" width="9.85546875" style="139" customWidth="1"/>
    <col min="11" max="11" width="12.85546875" style="139" customWidth="1"/>
    <col min="12" max="12" width="8.7109375" style="139" customWidth="1"/>
    <col min="13" max="13" width="11.85546875" style="139" customWidth="1"/>
    <col min="14" max="14" width="13.5703125" style="139" customWidth="1"/>
    <col min="15" max="16384" width="11.42578125" style="139"/>
  </cols>
  <sheetData>
    <row r="2" spans="1:14" ht="18.75">
      <c r="A2" s="547" t="s">
        <v>190</v>
      </c>
      <c r="B2" s="547"/>
      <c r="C2" s="547"/>
      <c r="D2" s="547"/>
      <c r="E2" s="547"/>
      <c r="F2" s="547"/>
      <c r="G2" s="547"/>
      <c r="H2" s="547"/>
      <c r="I2" s="547"/>
      <c r="J2" s="547"/>
      <c r="K2" s="547"/>
      <c r="L2" s="547"/>
      <c r="M2" s="547"/>
    </row>
    <row r="5" spans="1:14" s="177" customFormat="1" ht="45">
      <c r="A5" s="175" t="s">
        <v>153</v>
      </c>
      <c r="B5" s="176" t="s">
        <v>154</v>
      </c>
      <c r="C5" s="176" t="s">
        <v>155</v>
      </c>
      <c r="D5" s="175" t="s">
        <v>156</v>
      </c>
      <c r="E5" s="175" t="s">
        <v>157</v>
      </c>
      <c r="F5" s="175" t="s">
        <v>158</v>
      </c>
      <c r="G5" s="175" t="s">
        <v>159</v>
      </c>
      <c r="H5" s="175" t="s">
        <v>160</v>
      </c>
      <c r="I5" s="175" t="s">
        <v>161</v>
      </c>
      <c r="J5" s="175" t="s">
        <v>162</v>
      </c>
      <c r="K5" s="175" t="s">
        <v>163</v>
      </c>
      <c r="L5" s="175" t="s">
        <v>164</v>
      </c>
      <c r="M5" s="175" t="s">
        <v>165</v>
      </c>
      <c r="N5" s="175" t="s">
        <v>166</v>
      </c>
    </row>
    <row r="6" spans="1:14" s="177" customFormat="1">
      <c r="A6" s="178" t="s">
        <v>167</v>
      </c>
      <c r="B6" s="179">
        <v>19500</v>
      </c>
      <c r="C6" s="180">
        <v>17000</v>
      </c>
      <c r="D6" s="181">
        <f>(B6-C6)/1000</f>
        <v>2.5</v>
      </c>
      <c r="E6" s="182">
        <v>10</v>
      </c>
      <c r="F6" s="182">
        <v>10</v>
      </c>
      <c r="G6" s="182">
        <v>7</v>
      </c>
      <c r="H6" s="181">
        <f t="shared" ref="H6:H13" si="0">+E6*G6</f>
        <v>70</v>
      </c>
      <c r="I6" s="182">
        <f>H6</f>
        <v>70</v>
      </c>
      <c r="J6" s="179">
        <f t="shared" ref="J6:J13" si="1">+H6*D6</f>
        <v>175</v>
      </c>
      <c r="K6" s="179">
        <f>+J6</f>
        <v>175</v>
      </c>
      <c r="L6" s="180">
        <v>1050</v>
      </c>
      <c r="M6" s="180">
        <f>J6*L6</f>
        <v>183750</v>
      </c>
      <c r="N6" s="183">
        <f>M6</f>
        <v>183750</v>
      </c>
    </row>
    <row r="7" spans="1:14" s="177" customFormat="1">
      <c r="A7" s="178" t="s">
        <v>168</v>
      </c>
      <c r="B7" s="179">
        <v>19500</v>
      </c>
      <c r="C7" s="193">
        <v>21200</v>
      </c>
      <c r="D7" s="181">
        <f t="shared" ref="D7:D13" si="2">(C7-B7)/1000</f>
        <v>1.7</v>
      </c>
      <c r="E7" s="182">
        <v>6</v>
      </c>
      <c r="F7" s="182">
        <f t="shared" ref="F7:F13" si="3">F6+E7</f>
        <v>16</v>
      </c>
      <c r="G7" s="182">
        <v>7</v>
      </c>
      <c r="H7" s="181">
        <f t="shared" si="0"/>
        <v>42</v>
      </c>
      <c r="I7" s="182">
        <f t="shared" ref="I7:I13" si="4">I6+H7</f>
        <v>112</v>
      </c>
      <c r="J7" s="179">
        <f t="shared" si="1"/>
        <v>71.399999999999991</v>
      </c>
      <c r="K7" s="179">
        <f t="shared" ref="K7:K13" si="5">K6+J7</f>
        <v>246.39999999999998</v>
      </c>
      <c r="L7" s="180">
        <v>1050</v>
      </c>
      <c r="M7" s="180">
        <f t="shared" ref="M7:M13" si="6">J7*L7</f>
        <v>74969.999999999985</v>
      </c>
      <c r="N7" s="183">
        <f>N6+M7</f>
        <v>258720</v>
      </c>
    </row>
    <row r="8" spans="1:14" s="177" customFormat="1">
      <c r="A8" s="178" t="s">
        <v>169</v>
      </c>
      <c r="B8" s="179">
        <v>19500</v>
      </c>
      <c r="C8" s="193">
        <v>22400</v>
      </c>
      <c r="D8" s="181">
        <f t="shared" si="2"/>
        <v>2.9</v>
      </c>
      <c r="E8" s="182">
        <v>4</v>
      </c>
      <c r="F8" s="182">
        <f t="shared" si="3"/>
        <v>20</v>
      </c>
      <c r="G8" s="182">
        <v>7</v>
      </c>
      <c r="H8" s="181">
        <f t="shared" si="0"/>
        <v>28</v>
      </c>
      <c r="I8" s="182">
        <f t="shared" si="4"/>
        <v>140</v>
      </c>
      <c r="J8" s="179">
        <f t="shared" si="1"/>
        <v>81.2</v>
      </c>
      <c r="K8" s="179">
        <f t="shared" si="5"/>
        <v>327.59999999999997</v>
      </c>
      <c r="L8" s="180">
        <v>1050</v>
      </c>
      <c r="M8" s="180">
        <f t="shared" si="6"/>
        <v>85260</v>
      </c>
      <c r="N8" s="183">
        <f t="shared" ref="N8:N13" si="7">N7+M8</f>
        <v>343980</v>
      </c>
    </row>
    <row r="9" spans="1:14">
      <c r="A9" s="181" t="s">
        <v>170</v>
      </c>
      <c r="B9" s="179">
        <v>19500</v>
      </c>
      <c r="C9" s="179">
        <v>25900</v>
      </c>
      <c r="D9" s="181">
        <f t="shared" si="2"/>
        <v>6.4</v>
      </c>
      <c r="E9" s="181">
        <v>15</v>
      </c>
      <c r="F9" s="182">
        <f t="shared" si="3"/>
        <v>35</v>
      </c>
      <c r="G9" s="181">
        <v>7</v>
      </c>
      <c r="H9" s="181">
        <f t="shared" si="0"/>
        <v>105</v>
      </c>
      <c r="I9" s="182">
        <f t="shared" si="4"/>
        <v>245</v>
      </c>
      <c r="J9" s="179">
        <f t="shared" si="1"/>
        <v>672</v>
      </c>
      <c r="K9" s="179">
        <f t="shared" si="5"/>
        <v>999.59999999999991</v>
      </c>
      <c r="L9" s="180">
        <v>1050</v>
      </c>
      <c r="M9" s="180">
        <f t="shared" si="6"/>
        <v>705600</v>
      </c>
      <c r="N9" s="183">
        <f t="shared" si="7"/>
        <v>1049580</v>
      </c>
    </row>
    <row r="10" spans="1:14">
      <c r="A10" s="181" t="s">
        <v>171</v>
      </c>
      <c r="B10" s="179">
        <v>19500</v>
      </c>
      <c r="C10" s="179">
        <v>29500</v>
      </c>
      <c r="D10" s="181">
        <f t="shared" si="2"/>
        <v>10</v>
      </c>
      <c r="E10" s="181">
        <v>2</v>
      </c>
      <c r="F10" s="182">
        <f t="shared" si="3"/>
        <v>37</v>
      </c>
      <c r="G10" s="181">
        <v>7</v>
      </c>
      <c r="H10" s="181">
        <f t="shared" si="0"/>
        <v>14</v>
      </c>
      <c r="I10" s="182">
        <f t="shared" si="4"/>
        <v>259</v>
      </c>
      <c r="J10" s="179">
        <f t="shared" si="1"/>
        <v>140</v>
      </c>
      <c r="K10" s="179">
        <f t="shared" si="5"/>
        <v>1139.5999999999999</v>
      </c>
      <c r="L10" s="180">
        <v>1050</v>
      </c>
      <c r="M10" s="180">
        <f t="shared" si="6"/>
        <v>147000</v>
      </c>
      <c r="N10" s="183">
        <f t="shared" si="7"/>
        <v>1196580</v>
      </c>
    </row>
    <row r="11" spans="1:14">
      <c r="A11" s="181" t="s">
        <v>172</v>
      </c>
      <c r="B11" s="179">
        <v>19500</v>
      </c>
      <c r="C11" s="179">
        <v>32000</v>
      </c>
      <c r="D11" s="181">
        <f t="shared" si="2"/>
        <v>12.5</v>
      </c>
      <c r="E11" s="181">
        <v>2</v>
      </c>
      <c r="F11" s="182">
        <f t="shared" si="3"/>
        <v>39</v>
      </c>
      <c r="G11" s="181">
        <v>7</v>
      </c>
      <c r="H11" s="181">
        <f t="shared" si="0"/>
        <v>14</v>
      </c>
      <c r="I11" s="182">
        <f t="shared" si="4"/>
        <v>273</v>
      </c>
      <c r="J11" s="179">
        <f t="shared" si="1"/>
        <v>175</v>
      </c>
      <c r="K11" s="179">
        <f t="shared" si="5"/>
        <v>1314.6</v>
      </c>
      <c r="L11" s="180">
        <v>1050</v>
      </c>
      <c r="M11" s="180">
        <f t="shared" si="6"/>
        <v>183750</v>
      </c>
      <c r="N11" s="183">
        <f t="shared" si="7"/>
        <v>1380330</v>
      </c>
    </row>
    <row r="12" spans="1:14">
      <c r="A12" s="181" t="s">
        <v>173</v>
      </c>
      <c r="B12" s="179">
        <v>19500</v>
      </c>
      <c r="C12" s="179">
        <v>35500</v>
      </c>
      <c r="D12" s="181">
        <f t="shared" si="2"/>
        <v>16</v>
      </c>
      <c r="E12" s="181">
        <v>5</v>
      </c>
      <c r="F12" s="182">
        <f t="shared" si="3"/>
        <v>44</v>
      </c>
      <c r="G12" s="181">
        <v>7</v>
      </c>
      <c r="H12" s="181">
        <f t="shared" si="0"/>
        <v>35</v>
      </c>
      <c r="I12" s="182">
        <f t="shared" si="4"/>
        <v>308</v>
      </c>
      <c r="J12" s="179">
        <f t="shared" si="1"/>
        <v>560</v>
      </c>
      <c r="K12" s="179">
        <f t="shared" si="5"/>
        <v>1874.6</v>
      </c>
      <c r="L12" s="180">
        <v>1050</v>
      </c>
      <c r="M12" s="180">
        <f t="shared" si="6"/>
        <v>588000</v>
      </c>
      <c r="N12" s="183">
        <f t="shared" si="7"/>
        <v>1968330</v>
      </c>
    </row>
    <row r="13" spans="1:14">
      <c r="A13" s="181" t="s">
        <v>174</v>
      </c>
      <c r="B13" s="179">
        <v>19500</v>
      </c>
      <c r="C13" s="179">
        <v>36200</v>
      </c>
      <c r="D13" s="181">
        <f t="shared" si="2"/>
        <v>16.7</v>
      </c>
      <c r="E13" s="181">
        <v>10</v>
      </c>
      <c r="F13" s="182">
        <f t="shared" si="3"/>
        <v>54</v>
      </c>
      <c r="G13" s="181">
        <v>7</v>
      </c>
      <c r="H13" s="181">
        <f t="shared" si="0"/>
        <v>70</v>
      </c>
      <c r="I13" s="184">
        <f t="shared" si="4"/>
        <v>378</v>
      </c>
      <c r="J13" s="179">
        <f t="shared" si="1"/>
        <v>1169</v>
      </c>
      <c r="K13" s="179">
        <f t="shared" si="5"/>
        <v>3043.6</v>
      </c>
      <c r="L13" s="180">
        <v>1050</v>
      </c>
      <c r="M13" s="180">
        <f t="shared" si="6"/>
        <v>1227450</v>
      </c>
      <c r="N13" s="183">
        <f t="shared" si="7"/>
        <v>3195780</v>
      </c>
    </row>
    <row r="14" spans="1:14" ht="12" customHeight="1"/>
    <row r="15" spans="1:14" hidden="1"/>
    <row r="16" spans="1:14" hidden="1"/>
    <row r="17" spans="1:14" hidden="1"/>
    <row r="18" spans="1:14" hidden="1"/>
    <row r="19" spans="1:14" hidden="1"/>
    <row r="20" spans="1:14" hidden="1"/>
    <row r="22" spans="1:14">
      <c r="A22" s="185" t="s">
        <v>187</v>
      </c>
      <c r="D22" s="188">
        <f>I13*11985</f>
        <v>4530330</v>
      </c>
    </row>
    <row r="23" spans="1:14">
      <c r="A23" s="185" t="s">
        <v>188</v>
      </c>
      <c r="D23" s="189">
        <f>+N13</f>
        <v>3195780</v>
      </c>
    </row>
    <row r="24" spans="1:14">
      <c r="A24" s="190" t="s">
        <v>189</v>
      </c>
      <c r="D24" s="191">
        <f>+D23+D22</f>
        <v>7726110</v>
      </c>
    </row>
    <row r="25" spans="1:14" ht="23.25">
      <c r="A25" s="666" t="s">
        <v>295</v>
      </c>
      <c r="B25" s="368"/>
      <c r="C25" s="368"/>
      <c r="D25" s="368"/>
      <c r="E25" s="368"/>
      <c r="F25" s="368"/>
      <c r="G25" s="368"/>
      <c r="H25" s="368"/>
      <c r="I25" s="368"/>
      <c r="J25" s="368"/>
      <c r="K25" s="368"/>
      <c r="L25" s="368"/>
      <c r="M25" s="368"/>
      <c r="N25" s="368"/>
    </row>
    <row r="26" spans="1:14">
      <c r="A26" s="190"/>
      <c r="D26" s="191"/>
    </row>
    <row r="27" spans="1:14" ht="9.75" customHeight="1"/>
    <row r="28" spans="1:14" ht="8.25" hidden="1" customHeight="1"/>
    <row r="29" spans="1:14" hidden="1"/>
    <row r="30" spans="1:14" hidden="1"/>
    <row r="31" spans="1:14" ht="15.75" customHeight="1">
      <c r="A31" s="547" t="s">
        <v>294</v>
      </c>
      <c r="B31" s="547"/>
      <c r="C31" s="547"/>
      <c r="D31" s="547"/>
      <c r="E31" s="547"/>
      <c r="F31" s="547"/>
      <c r="G31" s="547"/>
      <c r="H31" s="547"/>
      <c r="I31" s="547"/>
      <c r="J31" s="547"/>
      <c r="K31" s="547"/>
      <c r="L31" s="547"/>
      <c r="M31" s="547"/>
    </row>
    <row r="32" spans="1:14" hidden="1"/>
    <row r="34" spans="1:14" s="177" customFormat="1" ht="45">
      <c r="A34" s="175" t="s">
        <v>153</v>
      </c>
      <c r="B34" s="176" t="s">
        <v>154</v>
      </c>
      <c r="C34" s="176" t="s">
        <v>155</v>
      </c>
      <c r="D34" s="175" t="s">
        <v>156</v>
      </c>
      <c r="E34" s="175" t="s">
        <v>157</v>
      </c>
      <c r="F34" s="175" t="s">
        <v>158</v>
      </c>
      <c r="G34" s="175" t="s">
        <v>159</v>
      </c>
      <c r="H34" s="175" t="s">
        <v>160</v>
      </c>
      <c r="I34" s="175" t="s">
        <v>161</v>
      </c>
      <c r="J34" s="175" t="s">
        <v>162</v>
      </c>
      <c r="K34" s="175" t="s">
        <v>163</v>
      </c>
      <c r="L34" s="175" t="s">
        <v>164</v>
      </c>
      <c r="M34" s="175" t="s">
        <v>165</v>
      </c>
      <c r="N34" s="175" t="s">
        <v>166</v>
      </c>
    </row>
    <row r="35" spans="1:14">
      <c r="A35" s="181" t="s">
        <v>175</v>
      </c>
      <c r="B35" s="179">
        <v>56500</v>
      </c>
      <c r="C35" s="179">
        <v>44800</v>
      </c>
      <c r="D35" s="181">
        <f t="shared" ref="D35:D44" si="8">(B35-C35)/1000</f>
        <v>11.7</v>
      </c>
      <c r="E35" s="181">
        <v>3</v>
      </c>
      <c r="F35" s="181">
        <f>+E35</f>
        <v>3</v>
      </c>
      <c r="G35" s="181">
        <v>7</v>
      </c>
      <c r="H35" s="181">
        <f>+E35*G35</f>
        <v>21</v>
      </c>
      <c r="I35" s="194">
        <f>+H35</f>
        <v>21</v>
      </c>
      <c r="J35" s="179">
        <f t="shared" ref="J35:J43" si="9">+H35*D35</f>
        <v>245.7</v>
      </c>
      <c r="K35" s="179">
        <f>+J35</f>
        <v>245.7</v>
      </c>
      <c r="L35" s="195">
        <v>1050</v>
      </c>
      <c r="M35" s="196">
        <f t="shared" ref="M35:M43" si="10">+J35*L35</f>
        <v>257985</v>
      </c>
      <c r="N35" s="197">
        <f>+M35</f>
        <v>257985</v>
      </c>
    </row>
    <row r="36" spans="1:14">
      <c r="A36" s="181" t="s">
        <v>176</v>
      </c>
      <c r="B36" s="179">
        <v>56500</v>
      </c>
      <c r="C36" s="179">
        <v>46200</v>
      </c>
      <c r="D36" s="181">
        <f t="shared" si="8"/>
        <v>10.3</v>
      </c>
      <c r="E36" s="181">
        <v>10</v>
      </c>
      <c r="F36" s="181">
        <f>+F35+E36</f>
        <v>13</v>
      </c>
      <c r="G36" s="181">
        <v>7</v>
      </c>
      <c r="H36" s="181">
        <f t="shared" ref="H36:H43" si="11">+E36*G36</f>
        <v>70</v>
      </c>
      <c r="I36" s="194">
        <f>+I35+H36</f>
        <v>91</v>
      </c>
      <c r="J36" s="179">
        <f>+H36*D36</f>
        <v>721</v>
      </c>
      <c r="K36" s="179">
        <f>+K35+J36</f>
        <v>966.7</v>
      </c>
      <c r="L36" s="195">
        <v>1050</v>
      </c>
      <c r="M36" s="196">
        <f t="shared" si="10"/>
        <v>757050</v>
      </c>
      <c r="N36" s="197">
        <f>+N35+M36</f>
        <v>1015035</v>
      </c>
    </row>
    <row r="37" spans="1:14">
      <c r="A37" s="181" t="s">
        <v>177</v>
      </c>
      <c r="B37" s="179">
        <v>56500</v>
      </c>
      <c r="C37" s="179">
        <v>47500</v>
      </c>
      <c r="D37" s="181">
        <f t="shared" si="8"/>
        <v>9</v>
      </c>
      <c r="E37" s="181">
        <v>20</v>
      </c>
      <c r="F37" s="181">
        <f t="shared" ref="F37:F43" si="12">+F36+E37</f>
        <v>33</v>
      </c>
      <c r="G37" s="181">
        <v>7</v>
      </c>
      <c r="H37" s="181">
        <f>+E37*G37</f>
        <v>140</v>
      </c>
      <c r="I37" s="194">
        <f t="shared" ref="I37:I43" si="13">+I36+H37</f>
        <v>231</v>
      </c>
      <c r="J37" s="179">
        <f t="shared" si="9"/>
        <v>1260</v>
      </c>
      <c r="K37" s="179">
        <f t="shared" ref="K37:K43" si="14">+K36+J37</f>
        <v>2226.6999999999998</v>
      </c>
      <c r="L37" s="195">
        <v>1050</v>
      </c>
      <c r="M37" s="196">
        <f t="shared" si="10"/>
        <v>1323000</v>
      </c>
      <c r="N37" s="197">
        <f t="shared" ref="N37:N43" si="15">+N36+M37</f>
        <v>2338035</v>
      </c>
    </row>
    <row r="38" spans="1:14">
      <c r="A38" s="181" t="s">
        <v>178</v>
      </c>
      <c r="B38" s="179">
        <v>56500</v>
      </c>
      <c r="C38" s="179">
        <v>49600</v>
      </c>
      <c r="D38" s="181">
        <f t="shared" si="8"/>
        <v>6.9</v>
      </c>
      <c r="E38" s="181">
        <v>20</v>
      </c>
      <c r="F38" s="181">
        <f t="shared" si="12"/>
        <v>53</v>
      </c>
      <c r="G38" s="181">
        <v>7</v>
      </c>
      <c r="H38" s="181">
        <f t="shared" si="11"/>
        <v>140</v>
      </c>
      <c r="I38" s="194">
        <f t="shared" si="13"/>
        <v>371</v>
      </c>
      <c r="J38" s="179">
        <f t="shared" si="9"/>
        <v>966</v>
      </c>
      <c r="K38" s="179">
        <f t="shared" si="14"/>
        <v>3192.7</v>
      </c>
      <c r="L38" s="195">
        <v>1050</v>
      </c>
      <c r="M38" s="196">
        <f t="shared" si="10"/>
        <v>1014300</v>
      </c>
      <c r="N38" s="197">
        <f t="shared" si="15"/>
        <v>3352335</v>
      </c>
    </row>
    <row r="39" spans="1:14">
      <c r="A39" s="181" t="s">
        <v>179</v>
      </c>
      <c r="B39" s="179">
        <v>56500</v>
      </c>
      <c r="C39" s="179">
        <v>50600</v>
      </c>
      <c r="D39" s="181">
        <f t="shared" si="8"/>
        <v>5.9</v>
      </c>
      <c r="E39" s="181">
        <v>3</v>
      </c>
      <c r="F39" s="181">
        <f t="shared" si="12"/>
        <v>56</v>
      </c>
      <c r="G39" s="181">
        <v>7</v>
      </c>
      <c r="H39" s="181">
        <f t="shared" si="11"/>
        <v>21</v>
      </c>
      <c r="I39" s="194">
        <f t="shared" si="13"/>
        <v>392</v>
      </c>
      <c r="J39" s="179">
        <f t="shared" si="9"/>
        <v>123.9</v>
      </c>
      <c r="K39" s="179">
        <f t="shared" si="14"/>
        <v>3316.6</v>
      </c>
      <c r="L39" s="195">
        <v>1050</v>
      </c>
      <c r="M39" s="196">
        <f t="shared" si="10"/>
        <v>130095</v>
      </c>
      <c r="N39" s="197">
        <f t="shared" si="15"/>
        <v>3482430</v>
      </c>
    </row>
    <row r="40" spans="1:14">
      <c r="A40" s="181" t="s">
        <v>180</v>
      </c>
      <c r="B40" s="179">
        <v>56500</v>
      </c>
      <c r="C40" s="179">
        <v>51100</v>
      </c>
      <c r="D40" s="181">
        <f t="shared" si="8"/>
        <v>5.4</v>
      </c>
      <c r="E40" s="181">
        <v>5</v>
      </c>
      <c r="F40" s="181">
        <f t="shared" si="12"/>
        <v>61</v>
      </c>
      <c r="G40" s="181">
        <v>7</v>
      </c>
      <c r="H40" s="181">
        <f t="shared" si="11"/>
        <v>35</v>
      </c>
      <c r="I40" s="194">
        <f t="shared" si="13"/>
        <v>427</v>
      </c>
      <c r="J40" s="179">
        <f t="shared" si="9"/>
        <v>189</v>
      </c>
      <c r="K40" s="179">
        <f t="shared" si="14"/>
        <v>3505.6</v>
      </c>
      <c r="L40" s="195">
        <v>1050</v>
      </c>
      <c r="M40" s="196">
        <f t="shared" si="10"/>
        <v>198450</v>
      </c>
      <c r="N40" s="197">
        <f t="shared" si="15"/>
        <v>3680880</v>
      </c>
    </row>
    <row r="41" spans="1:14">
      <c r="A41" s="181" t="s">
        <v>181</v>
      </c>
      <c r="B41" s="179">
        <v>56500</v>
      </c>
      <c r="C41" s="179">
        <v>52500</v>
      </c>
      <c r="D41" s="181">
        <f t="shared" si="8"/>
        <v>4</v>
      </c>
      <c r="E41" s="181">
        <v>15</v>
      </c>
      <c r="F41" s="181">
        <f t="shared" si="12"/>
        <v>76</v>
      </c>
      <c r="G41" s="181">
        <v>7</v>
      </c>
      <c r="H41" s="181">
        <f t="shared" si="11"/>
        <v>105</v>
      </c>
      <c r="I41" s="194">
        <f t="shared" si="13"/>
        <v>532</v>
      </c>
      <c r="J41" s="179">
        <f t="shared" si="9"/>
        <v>420</v>
      </c>
      <c r="K41" s="179">
        <f t="shared" si="14"/>
        <v>3925.6</v>
      </c>
      <c r="L41" s="195">
        <v>1050</v>
      </c>
      <c r="M41" s="196">
        <f t="shared" si="10"/>
        <v>441000</v>
      </c>
      <c r="N41" s="197">
        <f t="shared" si="15"/>
        <v>4121880</v>
      </c>
    </row>
    <row r="42" spans="1:14">
      <c r="A42" s="181" t="s">
        <v>182</v>
      </c>
      <c r="B42" s="179">
        <v>56500</v>
      </c>
      <c r="C42" s="179">
        <v>53100</v>
      </c>
      <c r="D42" s="181">
        <f t="shared" si="8"/>
        <v>3.4</v>
      </c>
      <c r="E42" s="181">
        <v>4</v>
      </c>
      <c r="F42" s="181">
        <f t="shared" si="12"/>
        <v>80</v>
      </c>
      <c r="G42" s="181">
        <v>7</v>
      </c>
      <c r="H42" s="181">
        <f t="shared" si="11"/>
        <v>28</v>
      </c>
      <c r="I42" s="194">
        <f t="shared" si="13"/>
        <v>560</v>
      </c>
      <c r="J42" s="179">
        <f t="shared" si="9"/>
        <v>95.2</v>
      </c>
      <c r="K42" s="179">
        <f t="shared" si="14"/>
        <v>4020.7999999999997</v>
      </c>
      <c r="L42" s="195">
        <v>1050</v>
      </c>
      <c r="M42" s="196">
        <f t="shared" si="10"/>
        <v>99960</v>
      </c>
      <c r="N42" s="197">
        <f t="shared" si="15"/>
        <v>4221840</v>
      </c>
    </row>
    <row r="43" spans="1:14">
      <c r="A43" s="181" t="s">
        <v>183</v>
      </c>
      <c r="B43" s="179">
        <v>56500</v>
      </c>
      <c r="C43" s="179">
        <v>46200</v>
      </c>
      <c r="D43" s="181">
        <f t="shared" si="8"/>
        <v>10.3</v>
      </c>
      <c r="E43" s="181">
        <v>5</v>
      </c>
      <c r="F43" s="181">
        <f t="shared" si="12"/>
        <v>85</v>
      </c>
      <c r="G43" s="181">
        <v>7</v>
      </c>
      <c r="H43" s="181">
        <f t="shared" si="11"/>
        <v>35</v>
      </c>
      <c r="I43" s="194">
        <f t="shared" si="13"/>
        <v>595</v>
      </c>
      <c r="J43" s="179">
        <f t="shared" si="9"/>
        <v>360.5</v>
      </c>
      <c r="K43" s="179">
        <f t="shared" si="14"/>
        <v>4381.2999999999993</v>
      </c>
      <c r="L43" s="195">
        <v>1050</v>
      </c>
      <c r="M43" s="196">
        <f t="shared" si="10"/>
        <v>378525</v>
      </c>
      <c r="N43" s="197">
        <f t="shared" si="15"/>
        <v>4600365</v>
      </c>
    </row>
    <row r="44" spans="1:14">
      <c r="A44" s="181" t="s">
        <v>184</v>
      </c>
      <c r="B44" s="179">
        <v>56500</v>
      </c>
      <c r="C44" s="179">
        <v>55000</v>
      </c>
      <c r="D44" s="181">
        <f t="shared" si="8"/>
        <v>1.5</v>
      </c>
      <c r="E44" s="181">
        <v>8</v>
      </c>
      <c r="F44" s="181">
        <f>+F43+E44</f>
        <v>93</v>
      </c>
      <c r="G44" s="181">
        <v>8</v>
      </c>
      <c r="H44" s="181">
        <f>+E44*G44</f>
        <v>64</v>
      </c>
      <c r="I44" s="194">
        <f>+I43+H44</f>
        <v>659</v>
      </c>
      <c r="J44" s="179">
        <f>+H44*D44</f>
        <v>96</v>
      </c>
      <c r="K44" s="179">
        <f>+K43+J44</f>
        <v>4477.2999999999993</v>
      </c>
      <c r="L44" s="195">
        <v>1050</v>
      </c>
      <c r="M44" s="196">
        <f>+J44*L44</f>
        <v>100800</v>
      </c>
      <c r="N44" s="197">
        <f>+N43+M44</f>
        <v>4701165</v>
      </c>
    </row>
    <row r="45" spans="1:14">
      <c r="A45" s="181" t="s">
        <v>185</v>
      </c>
      <c r="B45" s="179">
        <v>56500</v>
      </c>
      <c r="C45" s="179">
        <v>57100</v>
      </c>
      <c r="D45" s="181">
        <f>(C45-B45)/1000</f>
        <v>0.6</v>
      </c>
      <c r="E45" s="181">
        <v>4</v>
      </c>
      <c r="F45" s="181">
        <f>+F44+E45</f>
        <v>97</v>
      </c>
      <c r="G45" s="181">
        <v>9</v>
      </c>
      <c r="H45" s="181">
        <f>+E45*G45</f>
        <v>36</v>
      </c>
      <c r="I45" s="194">
        <f>+I44+H45</f>
        <v>695</v>
      </c>
      <c r="J45" s="179">
        <f>+H45*D45</f>
        <v>21.599999999999998</v>
      </c>
      <c r="K45" s="179">
        <f>+K44+J45</f>
        <v>4498.8999999999996</v>
      </c>
      <c r="L45" s="195">
        <v>1050</v>
      </c>
      <c r="M45" s="196">
        <f>+J45*L45</f>
        <v>22679.999999999996</v>
      </c>
      <c r="N45" s="197">
        <f>+N44+M45</f>
        <v>4723845</v>
      </c>
    </row>
    <row r="46" spans="1:14">
      <c r="A46" s="181" t="s">
        <v>186</v>
      </c>
      <c r="B46" s="179">
        <v>56500</v>
      </c>
      <c r="C46" s="179">
        <v>46200</v>
      </c>
      <c r="D46" s="181">
        <f>(B46-C46)/1000</f>
        <v>10.3</v>
      </c>
      <c r="E46" s="181">
        <v>8</v>
      </c>
      <c r="F46" s="181">
        <f>+F45+E46</f>
        <v>105</v>
      </c>
      <c r="G46" s="181">
        <v>10</v>
      </c>
      <c r="H46" s="181">
        <f>+E46*G46</f>
        <v>80</v>
      </c>
      <c r="I46" s="194">
        <f>+I45+H46</f>
        <v>775</v>
      </c>
      <c r="J46" s="179">
        <f>+H46*D46</f>
        <v>824</v>
      </c>
      <c r="K46" s="179">
        <f>+K45+J46</f>
        <v>5322.9</v>
      </c>
      <c r="L46" s="195">
        <v>1050</v>
      </c>
      <c r="M46" s="196">
        <f>+J46*L46</f>
        <v>865200</v>
      </c>
      <c r="N46" s="197">
        <f>+N45+M46</f>
        <v>5589045</v>
      </c>
    </row>
    <row r="48" spans="1:14">
      <c r="A48" s="185" t="s">
        <v>187</v>
      </c>
      <c r="D48" s="188">
        <f>I43*11985</f>
        <v>7131075</v>
      </c>
      <c r="H48" s="198">
        <f>I46+'[4]CALCULO DE CANTIDADES   (2)'!I25</f>
        <v>1888</v>
      </c>
    </row>
    <row r="49" spans="1:14">
      <c r="A49" s="185" t="s">
        <v>188</v>
      </c>
      <c r="D49" s="189">
        <f>+N43</f>
        <v>4600365</v>
      </c>
    </row>
    <row r="50" spans="1:14">
      <c r="A50" s="190" t="s">
        <v>189</v>
      </c>
      <c r="D50" s="191">
        <f>+D49+D48</f>
        <v>11731440</v>
      </c>
    </row>
    <row r="53" spans="1:14">
      <c r="A53" s="190" t="s">
        <v>191</v>
      </c>
      <c r="B53" s="199">
        <f>+D50+D24</f>
        <v>19457550</v>
      </c>
    </row>
    <row r="54" spans="1:14" ht="11.25" customHeight="1"/>
    <row r="55" spans="1:14" hidden="1"/>
    <row r="56" spans="1:14">
      <c r="A56" s="190" t="s">
        <v>192</v>
      </c>
      <c r="B56" s="549" t="s">
        <v>193</v>
      </c>
      <c r="C56" s="549"/>
      <c r="D56" s="549"/>
      <c r="E56" s="549"/>
      <c r="F56" s="549"/>
      <c r="G56" s="549"/>
      <c r="H56" s="549"/>
      <c r="I56" s="549"/>
      <c r="J56" s="549"/>
      <c r="K56" s="549"/>
      <c r="L56" s="549"/>
      <c r="M56" s="549"/>
      <c r="N56" s="549"/>
    </row>
    <row r="57" spans="1:14">
      <c r="B57" s="549"/>
      <c r="C57" s="549"/>
      <c r="D57" s="549"/>
      <c r="E57" s="549"/>
      <c r="F57" s="549"/>
      <c r="G57" s="549"/>
      <c r="H57" s="549"/>
      <c r="I57" s="549"/>
      <c r="J57" s="549"/>
      <c r="K57" s="549"/>
      <c r="L57" s="549"/>
      <c r="M57" s="549"/>
      <c r="N57" s="549"/>
    </row>
  </sheetData>
  <mergeCells count="4">
    <mergeCell ref="A2:M2"/>
    <mergeCell ref="A31:M31"/>
    <mergeCell ref="B56:N57"/>
    <mergeCell ref="A25:N25"/>
  </mergeCells>
  <printOptions horizontalCentered="1" verticalCentered="1"/>
  <pageMargins left="0.98425196850393704" right="1.6929133858267718" top="1.1811023622047245" bottom="1.1811023622047245" header="0.31496062992125984" footer="0.31496062992125984"/>
  <pageSetup scale="65" orientation="landscape" horizontalDpi="300" verticalDpi="300" r:id="rId1"/>
</worksheet>
</file>

<file path=xl/worksheets/sheet7.xml><?xml version="1.0" encoding="utf-8"?>
<worksheet xmlns="http://schemas.openxmlformats.org/spreadsheetml/2006/main" xmlns:r="http://schemas.openxmlformats.org/officeDocument/2006/relationships">
  <dimension ref="A1:Y29"/>
  <sheetViews>
    <sheetView workbookViewId="0">
      <selection activeCell="A6" sqref="A6:Y6"/>
    </sheetView>
  </sheetViews>
  <sheetFormatPr baseColWidth="10" defaultRowHeight="15"/>
  <cols>
    <col min="1" max="1" width="5.7109375" style="139" customWidth="1"/>
    <col min="2" max="23" width="4.7109375" style="139" customWidth="1"/>
    <col min="24" max="41" width="5.7109375" style="139" customWidth="1"/>
    <col min="42" max="16384" width="11.42578125" style="139"/>
  </cols>
  <sheetData>
    <row r="1" spans="1:25" ht="15.75">
      <c r="A1" s="364" t="s">
        <v>297</v>
      </c>
      <c r="B1" s="368"/>
      <c r="C1" s="368"/>
      <c r="D1" s="368"/>
      <c r="E1" s="368"/>
      <c r="F1" s="368"/>
      <c r="G1" s="368"/>
      <c r="H1" s="368"/>
      <c r="I1" s="368"/>
      <c r="J1" s="368"/>
      <c r="K1" s="368"/>
      <c r="L1" s="368"/>
      <c r="M1" s="368"/>
      <c r="N1" s="368"/>
      <c r="O1" s="368"/>
      <c r="P1" s="368"/>
      <c r="Q1" s="368"/>
      <c r="R1" s="368"/>
      <c r="S1" s="368"/>
      <c r="T1" s="368"/>
      <c r="U1" s="368"/>
      <c r="V1" s="368"/>
      <c r="W1" s="368"/>
      <c r="X1" s="368"/>
    </row>
    <row r="3" spans="1:25" ht="18">
      <c r="A3" s="552" t="s">
        <v>194</v>
      </c>
      <c r="B3" s="552"/>
      <c r="C3" s="552"/>
      <c r="D3" s="552"/>
      <c r="E3" s="552"/>
      <c r="F3" s="552"/>
      <c r="G3" s="552"/>
      <c r="H3" s="552"/>
      <c r="I3" s="552"/>
      <c r="J3" s="552"/>
      <c r="K3" s="552"/>
      <c r="L3" s="552"/>
      <c r="M3" s="552"/>
      <c r="N3" s="552"/>
      <c r="O3" s="552"/>
      <c r="P3" s="552"/>
      <c r="Q3" s="552"/>
      <c r="R3" s="552"/>
      <c r="S3" s="552"/>
      <c r="T3" s="552"/>
      <c r="U3" s="552"/>
      <c r="V3" s="552"/>
      <c r="W3" s="552"/>
      <c r="X3" s="552"/>
      <c r="Y3" s="552"/>
    </row>
    <row r="4" spans="1:25" ht="16.5">
      <c r="A4" s="553" t="s">
        <v>132</v>
      </c>
      <c r="B4" s="553"/>
      <c r="C4" s="553"/>
      <c r="D4" s="553"/>
      <c r="E4" s="553"/>
      <c r="F4" s="553"/>
      <c r="G4" s="553"/>
      <c r="H4" s="553"/>
      <c r="I4" s="553"/>
      <c r="J4" s="553"/>
      <c r="K4" s="553"/>
      <c r="L4" s="553"/>
      <c r="M4" s="553"/>
      <c r="N4" s="553"/>
      <c r="O4" s="553"/>
      <c r="P4" s="553"/>
      <c r="Q4" s="553"/>
      <c r="R4" s="553"/>
      <c r="S4" s="553"/>
      <c r="T4" s="553"/>
      <c r="U4" s="553"/>
      <c r="V4" s="553"/>
      <c r="W4" s="553"/>
      <c r="X4" s="553"/>
      <c r="Y4" s="553"/>
    </row>
    <row r="5" spans="1:25">
      <c r="A5" s="554" t="s">
        <v>302</v>
      </c>
      <c r="B5" s="554"/>
      <c r="C5" s="554"/>
      <c r="D5" s="554"/>
      <c r="E5" s="554"/>
      <c r="F5" s="554"/>
      <c r="G5" s="554"/>
      <c r="H5" s="554"/>
      <c r="I5" s="554"/>
      <c r="J5" s="554"/>
      <c r="K5" s="554"/>
      <c r="L5" s="554"/>
      <c r="M5" s="554"/>
      <c r="N5" s="554"/>
      <c r="O5" s="554"/>
      <c r="P5" s="554"/>
      <c r="Q5" s="554"/>
      <c r="R5" s="554"/>
      <c r="S5" s="554"/>
      <c r="T5" s="554"/>
      <c r="U5" s="554"/>
      <c r="V5" s="554"/>
      <c r="W5" s="554"/>
      <c r="X5" s="554"/>
      <c r="Y5" s="554"/>
    </row>
    <row r="6" spans="1:25" ht="16.5">
      <c r="A6" s="555" t="s">
        <v>195</v>
      </c>
      <c r="B6" s="555"/>
      <c r="C6" s="555"/>
      <c r="D6" s="555"/>
      <c r="E6" s="555"/>
      <c r="F6" s="555"/>
      <c r="G6" s="555"/>
      <c r="H6" s="555"/>
      <c r="I6" s="555"/>
      <c r="J6" s="555"/>
      <c r="K6" s="555"/>
      <c r="L6" s="555"/>
      <c r="M6" s="555"/>
      <c r="N6" s="555"/>
      <c r="O6" s="555"/>
      <c r="P6" s="555"/>
      <c r="Q6" s="555"/>
      <c r="R6" s="555"/>
      <c r="S6" s="555"/>
      <c r="T6" s="555"/>
      <c r="U6" s="555"/>
      <c r="V6" s="555"/>
      <c r="W6" s="555"/>
      <c r="X6" s="555"/>
      <c r="Y6" s="555"/>
    </row>
    <row r="7" spans="1:25">
      <c r="A7" s="556" t="s">
        <v>135</v>
      </c>
      <c r="B7" s="556"/>
      <c r="C7" s="556"/>
      <c r="D7" s="556"/>
      <c r="E7" s="556"/>
      <c r="F7" s="556"/>
      <c r="G7" s="556"/>
      <c r="H7" s="556"/>
      <c r="I7" s="556"/>
      <c r="J7" s="556"/>
      <c r="K7" s="556"/>
      <c r="L7" s="556"/>
      <c r="M7" s="556"/>
      <c r="N7" s="556"/>
      <c r="O7" s="556"/>
      <c r="P7" s="556"/>
      <c r="Q7" s="556"/>
      <c r="R7" s="556"/>
      <c r="S7" s="556"/>
      <c r="T7" s="556"/>
      <c r="U7" s="556"/>
      <c r="V7" s="556"/>
      <c r="W7" s="556"/>
      <c r="X7" s="556"/>
      <c r="Y7" s="556"/>
    </row>
    <row r="8" spans="1:25">
      <c r="A8" s="556"/>
      <c r="B8" s="556"/>
      <c r="C8" s="556"/>
      <c r="D8" s="556"/>
      <c r="E8" s="556"/>
      <c r="F8" s="556"/>
      <c r="G8" s="556"/>
      <c r="H8" s="556"/>
      <c r="I8" s="556"/>
      <c r="J8" s="556"/>
      <c r="K8" s="556"/>
      <c r="L8" s="556"/>
      <c r="M8" s="556"/>
      <c r="N8" s="556"/>
      <c r="O8" s="556"/>
      <c r="P8" s="556"/>
      <c r="Q8" s="556"/>
      <c r="R8" s="556"/>
      <c r="S8" s="556"/>
      <c r="T8" s="556"/>
      <c r="U8" s="556"/>
      <c r="V8" s="556"/>
      <c r="W8" s="556"/>
      <c r="X8" s="556"/>
      <c r="Y8" s="556"/>
    </row>
    <row r="10" spans="1:25" ht="18.75">
      <c r="B10" s="547" t="s">
        <v>298</v>
      </c>
      <c r="C10" s="547"/>
      <c r="D10" s="547"/>
      <c r="E10" s="547"/>
      <c r="F10" s="547"/>
      <c r="G10" s="547"/>
      <c r="H10" s="547"/>
      <c r="I10" s="547"/>
      <c r="J10" s="547"/>
      <c r="K10" s="547"/>
      <c r="L10" s="547"/>
      <c r="M10" s="547"/>
      <c r="N10" s="547"/>
      <c r="O10" s="547"/>
      <c r="P10" s="547"/>
      <c r="Q10" s="547"/>
      <c r="R10" s="547"/>
      <c r="S10" s="547"/>
      <c r="T10" s="547"/>
      <c r="U10" s="547"/>
      <c r="V10" s="547"/>
      <c r="W10" s="547"/>
    </row>
    <row r="11" spans="1:25" ht="18.75">
      <c r="B11" s="200"/>
      <c r="C11" s="200"/>
      <c r="D11" s="200"/>
      <c r="E11" s="200"/>
      <c r="F11" s="200"/>
      <c r="G11" s="200"/>
      <c r="H11" s="200"/>
      <c r="I11" s="200"/>
      <c r="J11" s="200"/>
      <c r="K11" s="200"/>
      <c r="L11" s="200"/>
      <c r="M11" s="200"/>
      <c r="N11" s="200"/>
      <c r="O11" s="200"/>
      <c r="P11" s="200"/>
      <c r="Q11" s="200"/>
      <c r="R11" s="200"/>
      <c r="S11" s="200"/>
      <c r="T11" s="200"/>
      <c r="U11" s="200"/>
      <c r="V11" s="200"/>
      <c r="W11" s="200"/>
    </row>
    <row r="14" spans="1:25" s="201" customFormat="1" ht="44.25" customHeight="1">
      <c r="A14" s="201">
        <v>19.5</v>
      </c>
      <c r="G14" s="550">
        <v>25.9</v>
      </c>
      <c r="H14" s="550"/>
      <c r="R14" s="201">
        <v>36.299999999999997</v>
      </c>
      <c r="S14" s="202">
        <v>36.85</v>
      </c>
      <c r="T14" s="201">
        <v>38.299999999999997</v>
      </c>
      <c r="W14" s="201">
        <v>41.5</v>
      </c>
    </row>
    <row r="15" spans="1:25" ht="9.75" customHeight="1" thickBot="1">
      <c r="A15" s="203"/>
      <c r="B15" s="204"/>
      <c r="C15" s="204"/>
      <c r="D15" s="204"/>
      <c r="E15" s="204"/>
      <c r="F15" s="204"/>
      <c r="G15" s="205"/>
      <c r="H15" s="204"/>
      <c r="I15" s="204"/>
      <c r="J15" s="204"/>
      <c r="K15" s="204"/>
      <c r="L15" s="204"/>
      <c r="M15" s="204"/>
      <c r="N15" s="204"/>
      <c r="O15" s="204"/>
      <c r="P15" s="204"/>
      <c r="Q15" s="204"/>
      <c r="R15" s="205"/>
      <c r="S15" s="206"/>
      <c r="T15" s="206"/>
      <c r="U15" s="204"/>
      <c r="V15" s="204"/>
      <c r="W15" s="205"/>
    </row>
    <row r="16" spans="1:25" ht="9.75" customHeight="1">
      <c r="A16" s="203"/>
      <c r="G16" s="203"/>
      <c r="R16" s="203"/>
      <c r="S16" s="207"/>
      <c r="T16" s="207"/>
      <c r="W16" s="203"/>
    </row>
    <row r="17" spans="1:25">
      <c r="A17" s="139" t="s">
        <v>196</v>
      </c>
      <c r="G17" s="139">
        <v>1</v>
      </c>
      <c r="R17" s="139">
        <v>2</v>
      </c>
      <c r="S17" s="139">
        <v>3</v>
      </c>
      <c r="T17" s="139">
        <v>4</v>
      </c>
      <c r="W17" s="139">
        <v>5</v>
      </c>
    </row>
    <row r="19" spans="1:25" ht="17.25">
      <c r="A19" s="551" t="s">
        <v>197</v>
      </c>
      <c r="B19" s="551"/>
      <c r="C19" s="551"/>
      <c r="D19" s="551"/>
      <c r="E19" s="551"/>
      <c r="F19" s="551"/>
      <c r="G19" s="551"/>
      <c r="H19" s="551"/>
      <c r="I19" s="551"/>
      <c r="J19" s="551"/>
      <c r="K19" s="551"/>
      <c r="L19" s="551"/>
      <c r="M19" s="551"/>
      <c r="N19" s="551"/>
      <c r="O19" s="551"/>
      <c r="P19" s="551"/>
      <c r="Q19" s="551"/>
      <c r="R19" s="551"/>
      <c r="S19" s="551"/>
      <c r="T19" s="551"/>
      <c r="U19" s="551"/>
      <c r="V19" s="551"/>
      <c r="W19" s="551"/>
      <c r="X19" s="551"/>
      <c r="Y19" s="551"/>
    </row>
    <row r="22" spans="1:25">
      <c r="B22" s="208" t="s">
        <v>198</v>
      </c>
    </row>
    <row r="24" spans="1:25">
      <c r="B24" s="190">
        <v>1</v>
      </c>
      <c r="C24" s="139" t="s">
        <v>199</v>
      </c>
    </row>
    <row r="25" spans="1:25">
      <c r="B25" s="190">
        <v>2</v>
      </c>
      <c r="C25" s="139" t="s">
        <v>200</v>
      </c>
    </row>
    <row r="26" spans="1:25">
      <c r="B26" s="190">
        <v>3</v>
      </c>
      <c r="C26" s="139" t="s">
        <v>201</v>
      </c>
    </row>
    <row r="27" spans="1:25">
      <c r="B27" s="190">
        <v>4</v>
      </c>
      <c r="C27" s="139" t="s">
        <v>202</v>
      </c>
    </row>
    <row r="28" spans="1:25">
      <c r="B28" s="190">
        <v>5</v>
      </c>
      <c r="C28" s="139" t="s">
        <v>203</v>
      </c>
    </row>
    <row r="29" spans="1:25">
      <c r="B29" s="208"/>
    </row>
  </sheetData>
  <mergeCells count="9">
    <mergeCell ref="A1:X1"/>
    <mergeCell ref="G14:H14"/>
    <mergeCell ref="A19:Y19"/>
    <mergeCell ref="A3:Y3"/>
    <mergeCell ref="A4:Y4"/>
    <mergeCell ref="A5:Y5"/>
    <mergeCell ref="A6:Y6"/>
    <mergeCell ref="A7:Y8"/>
    <mergeCell ref="B10:W10"/>
  </mergeCells>
  <printOptions verticalCentered="1"/>
  <pageMargins left="1.1811023622047245" right="0.70866141732283472" top="1.1811023622047245" bottom="1.1811023622047245" header="0.31496062992125984" footer="0.31496062992125984"/>
  <pageSetup scale="90" orientation="landscape" r:id="rId1"/>
  <drawing r:id="rId2"/>
</worksheet>
</file>

<file path=xl/worksheets/sheet8.xml><?xml version="1.0" encoding="utf-8"?>
<worksheet xmlns="http://schemas.openxmlformats.org/spreadsheetml/2006/main" xmlns:r="http://schemas.openxmlformats.org/officeDocument/2006/relationships">
  <dimension ref="A1:Y34"/>
  <sheetViews>
    <sheetView workbookViewId="0">
      <selection sqref="A1:Y34"/>
    </sheetView>
  </sheetViews>
  <sheetFormatPr baseColWidth="10" defaultRowHeight="15"/>
  <cols>
    <col min="1" max="1" width="5.7109375" style="139" customWidth="1"/>
    <col min="2" max="23" width="4.7109375" style="139" customWidth="1"/>
    <col min="24" max="41" width="5.7109375" style="139" customWidth="1"/>
    <col min="42" max="16384" width="11.42578125" style="139"/>
  </cols>
  <sheetData>
    <row r="1" spans="1:25" ht="15.75">
      <c r="A1" s="364" t="s">
        <v>300</v>
      </c>
      <c r="B1" s="557"/>
      <c r="C1" s="557"/>
      <c r="D1" s="557"/>
      <c r="E1" s="557"/>
      <c r="F1" s="557"/>
      <c r="G1" s="557"/>
      <c r="H1" s="557"/>
      <c r="I1" s="557"/>
      <c r="J1" s="557"/>
      <c r="K1" s="557"/>
      <c r="L1" s="557"/>
      <c r="M1" s="557"/>
      <c r="N1" s="557"/>
      <c r="O1" s="557"/>
      <c r="P1" s="557"/>
      <c r="Q1" s="557"/>
      <c r="R1" s="557"/>
      <c r="S1" s="557"/>
      <c r="T1" s="557"/>
      <c r="U1" s="557"/>
      <c r="V1" s="557"/>
      <c r="W1" s="557"/>
      <c r="X1" s="557"/>
      <c r="Y1" s="557"/>
    </row>
    <row r="3" spans="1:25" ht="18">
      <c r="A3" s="552" t="s">
        <v>194</v>
      </c>
      <c r="B3" s="552"/>
      <c r="C3" s="552"/>
      <c r="D3" s="552"/>
      <c r="E3" s="552"/>
      <c r="F3" s="552"/>
      <c r="G3" s="552"/>
      <c r="H3" s="552"/>
      <c r="I3" s="552"/>
      <c r="J3" s="552"/>
      <c r="K3" s="552"/>
      <c r="L3" s="552"/>
      <c r="M3" s="552"/>
      <c r="N3" s="552"/>
      <c r="O3" s="552"/>
      <c r="P3" s="552"/>
      <c r="Q3" s="552"/>
      <c r="R3" s="552"/>
      <c r="S3" s="552"/>
      <c r="T3" s="552"/>
      <c r="U3" s="552"/>
      <c r="V3" s="552"/>
      <c r="W3" s="552"/>
      <c r="X3" s="552"/>
      <c r="Y3" s="552"/>
    </row>
    <row r="4" spans="1:25" ht="16.5">
      <c r="A4" s="553" t="s">
        <v>132</v>
      </c>
      <c r="B4" s="553"/>
      <c r="C4" s="553"/>
      <c r="D4" s="553"/>
      <c r="E4" s="553"/>
      <c r="F4" s="553"/>
      <c r="G4" s="553"/>
      <c r="H4" s="553"/>
      <c r="I4" s="553"/>
      <c r="J4" s="553"/>
      <c r="K4" s="553"/>
      <c r="L4" s="553"/>
      <c r="M4" s="553"/>
      <c r="N4" s="553"/>
      <c r="O4" s="553"/>
      <c r="P4" s="553"/>
      <c r="Q4" s="553"/>
      <c r="R4" s="553"/>
      <c r="S4" s="553"/>
      <c r="T4" s="553"/>
      <c r="U4" s="553"/>
      <c r="V4" s="553"/>
      <c r="W4" s="553"/>
      <c r="X4" s="553"/>
      <c r="Y4" s="553"/>
    </row>
    <row r="5" spans="1:25">
      <c r="A5" s="554" t="s">
        <v>302</v>
      </c>
      <c r="B5" s="554"/>
      <c r="C5" s="554"/>
      <c r="D5" s="554"/>
      <c r="E5" s="554"/>
      <c r="F5" s="554"/>
      <c r="G5" s="554"/>
      <c r="H5" s="554"/>
      <c r="I5" s="554"/>
      <c r="J5" s="554"/>
      <c r="K5" s="554"/>
      <c r="L5" s="554"/>
      <c r="M5" s="554"/>
      <c r="N5" s="554"/>
      <c r="O5" s="554"/>
      <c r="P5" s="554"/>
      <c r="Q5" s="554"/>
      <c r="R5" s="554"/>
      <c r="S5" s="554"/>
      <c r="T5" s="554"/>
      <c r="U5" s="554"/>
      <c r="V5" s="554"/>
      <c r="W5" s="554"/>
      <c r="X5" s="554"/>
      <c r="Y5" s="554"/>
    </row>
    <row r="6" spans="1:25" ht="16.5">
      <c r="A6" s="555" t="s">
        <v>195</v>
      </c>
      <c r="B6" s="555"/>
      <c r="C6" s="555"/>
      <c r="D6" s="555"/>
      <c r="E6" s="555"/>
      <c r="F6" s="555"/>
      <c r="G6" s="555"/>
      <c r="H6" s="555"/>
      <c r="I6" s="555"/>
      <c r="J6" s="555"/>
      <c r="K6" s="555"/>
      <c r="L6" s="555"/>
      <c r="M6" s="555"/>
      <c r="N6" s="555"/>
      <c r="O6" s="555"/>
      <c r="P6" s="555"/>
      <c r="Q6" s="555"/>
      <c r="R6" s="555"/>
      <c r="S6" s="555"/>
      <c r="T6" s="555"/>
      <c r="U6" s="555"/>
      <c r="V6" s="555"/>
      <c r="W6" s="555"/>
      <c r="X6" s="555"/>
      <c r="Y6" s="555"/>
    </row>
    <row r="7" spans="1:25" ht="15" customHeight="1">
      <c r="A7" s="556" t="str">
        <f>'[4]ACARREO '!A6</f>
        <v xml:space="preserve"> SUMINISTRO DE MATERIAL DE AFIRMADO ROSAS - LA SIERRA - LA VEGA CON MANO DE OBRA DE LAS COOPERATIVAS DE TRABAJO ASOCIADO CONTRATADAS POR EL INSTITUTO NACIONAL DE VIAS TERRITORIAL CAUCA.</v>
      </c>
      <c r="B7" s="556"/>
      <c r="C7" s="556"/>
      <c r="D7" s="556"/>
      <c r="E7" s="556"/>
      <c r="F7" s="556"/>
      <c r="G7" s="556"/>
      <c r="H7" s="556"/>
      <c r="I7" s="556"/>
      <c r="J7" s="556"/>
      <c r="K7" s="556"/>
      <c r="L7" s="556"/>
      <c r="M7" s="556"/>
      <c r="N7" s="556"/>
      <c r="O7" s="556"/>
      <c r="P7" s="556"/>
      <c r="Q7" s="556"/>
      <c r="R7" s="556"/>
      <c r="S7" s="556"/>
      <c r="T7" s="556"/>
      <c r="U7" s="556"/>
      <c r="V7" s="556"/>
      <c r="W7" s="556"/>
      <c r="X7" s="556"/>
      <c r="Y7" s="556"/>
    </row>
    <row r="8" spans="1:25">
      <c r="A8" s="556"/>
      <c r="B8" s="556"/>
      <c r="C8" s="556"/>
      <c r="D8" s="556"/>
      <c r="E8" s="556"/>
      <c r="F8" s="556"/>
      <c r="G8" s="556"/>
      <c r="H8" s="556"/>
      <c r="I8" s="556"/>
      <c r="J8" s="556"/>
      <c r="K8" s="556"/>
      <c r="L8" s="556"/>
      <c r="M8" s="556"/>
      <c r="N8" s="556"/>
      <c r="O8" s="556"/>
      <c r="P8" s="556"/>
      <c r="Q8" s="556"/>
      <c r="R8" s="556"/>
      <c r="S8" s="556"/>
      <c r="T8" s="556"/>
      <c r="U8" s="556"/>
      <c r="V8" s="556"/>
      <c r="W8" s="556"/>
      <c r="X8" s="556"/>
      <c r="Y8" s="556"/>
    </row>
    <row r="10" spans="1:25" ht="18.75">
      <c r="B10" s="547" t="s">
        <v>299</v>
      </c>
      <c r="C10" s="547"/>
      <c r="D10" s="547"/>
      <c r="E10" s="547"/>
      <c r="F10" s="547"/>
      <c r="G10" s="547"/>
      <c r="H10" s="547"/>
      <c r="I10" s="547"/>
      <c r="J10" s="547"/>
      <c r="K10" s="547"/>
      <c r="L10" s="547"/>
      <c r="M10" s="547"/>
      <c r="N10" s="547"/>
      <c r="O10" s="547"/>
      <c r="P10" s="547"/>
      <c r="Q10" s="547"/>
      <c r="R10" s="547"/>
      <c r="S10" s="547"/>
      <c r="T10" s="547"/>
      <c r="U10" s="547"/>
      <c r="V10" s="547"/>
      <c r="W10" s="547"/>
    </row>
    <row r="12" spans="1:25" ht="6.75" customHeight="1"/>
    <row r="13" spans="1:25" s="209" customFormat="1" ht="31.5" customHeight="1">
      <c r="D13" s="209">
        <v>41</v>
      </c>
      <c r="G13" s="210"/>
      <c r="H13" s="210">
        <v>46.2</v>
      </c>
      <c r="I13" s="209">
        <v>47.1</v>
      </c>
      <c r="K13" s="209">
        <v>49.5</v>
      </c>
      <c r="M13" s="209">
        <v>51.1</v>
      </c>
      <c r="N13" s="209">
        <v>52.5</v>
      </c>
      <c r="P13" s="209">
        <v>53.8</v>
      </c>
      <c r="Q13" s="209">
        <v>55</v>
      </c>
      <c r="S13" s="209">
        <v>57</v>
      </c>
      <c r="U13" s="209">
        <v>59.2</v>
      </c>
      <c r="V13" s="209">
        <v>60</v>
      </c>
    </row>
    <row r="14" spans="1:25" ht="9.75" customHeight="1" thickBot="1">
      <c r="A14" s="211"/>
      <c r="B14" s="211"/>
      <c r="C14" s="211"/>
      <c r="D14" s="212"/>
      <c r="E14" s="204"/>
      <c r="F14" s="204"/>
      <c r="G14" s="204"/>
      <c r="H14" s="205"/>
      <c r="I14" s="206"/>
      <c r="J14" s="204"/>
      <c r="K14" s="205"/>
      <c r="L14" s="204"/>
      <c r="M14" s="205"/>
      <c r="N14" s="206"/>
      <c r="O14" s="204"/>
      <c r="P14" s="205"/>
      <c r="Q14" s="206"/>
      <c r="R14" s="204"/>
      <c r="S14" s="205"/>
      <c r="T14" s="204"/>
      <c r="U14" s="205"/>
      <c r="V14" s="206"/>
      <c r="W14" s="211"/>
      <c r="X14" s="211"/>
      <c r="Y14" s="211"/>
    </row>
    <row r="15" spans="1:25" ht="9.75" customHeight="1">
      <c r="A15" s="211"/>
      <c r="B15" s="211"/>
      <c r="C15" s="211"/>
      <c r="D15" s="213"/>
      <c r="E15" s="211"/>
      <c r="F15" s="211"/>
      <c r="G15" s="211"/>
      <c r="H15" s="203"/>
      <c r="I15" s="207"/>
      <c r="J15" s="211"/>
      <c r="K15" s="203"/>
      <c r="L15" s="211"/>
      <c r="M15" s="203"/>
      <c r="N15" s="207"/>
      <c r="O15" s="211"/>
      <c r="P15" s="203"/>
      <c r="Q15" s="207"/>
      <c r="R15" s="211"/>
      <c r="S15" s="203"/>
      <c r="T15" s="211"/>
      <c r="U15" s="203"/>
      <c r="V15" s="207"/>
      <c r="W15" s="211"/>
      <c r="X15" s="211"/>
      <c r="Y15" s="211"/>
    </row>
    <row r="16" spans="1:25">
      <c r="D16" s="139">
        <v>1</v>
      </c>
      <c r="H16" s="139">
        <v>2</v>
      </c>
      <c r="I16" s="139">
        <v>3</v>
      </c>
      <c r="K16" s="139">
        <v>4</v>
      </c>
      <c r="M16" s="139">
        <v>5</v>
      </c>
      <c r="N16" s="139">
        <v>6</v>
      </c>
      <c r="P16" s="139">
        <v>7</v>
      </c>
      <c r="Q16" s="139">
        <v>8</v>
      </c>
      <c r="S16" s="139">
        <v>9</v>
      </c>
      <c r="U16" s="139">
        <v>10</v>
      </c>
      <c r="V16" s="139">
        <v>11</v>
      </c>
    </row>
    <row r="17" spans="1:25">
      <c r="S17" s="557" t="s">
        <v>204</v>
      </c>
      <c r="T17" s="557"/>
      <c r="U17" s="557"/>
      <c r="V17" s="557"/>
      <c r="W17" s="185"/>
      <c r="X17" s="185"/>
    </row>
    <row r="18" spans="1:25">
      <c r="S18" s="192"/>
      <c r="T18" s="192"/>
      <c r="U18" s="192"/>
      <c r="V18" s="192"/>
      <c r="W18" s="185"/>
      <c r="X18" s="185"/>
    </row>
    <row r="19" spans="1:25">
      <c r="S19" s="192"/>
      <c r="T19" s="192"/>
      <c r="U19" s="192"/>
      <c r="V19" s="192"/>
      <c r="W19" s="185"/>
      <c r="X19" s="185"/>
    </row>
    <row r="20" spans="1:25" ht="17.25">
      <c r="A20" s="551" t="s">
        <v>197</v>
      </c>
      <c r="B20" s="551"/>
      <c r="C20" s="551"/>
      <c r="D20" s="551"/>
      <c r="E20" s="551"/>
      <c r="F20" s="551"/>
      <c r="G20" s="551"/>
      <c r="H20" s="551"/>
      <c r="I20" s="551"/>
      <c r="J20" s="551"/>
      <c r="K20" s="551"/>
      <c r="L20" s="551"/>
      <c r="M20" s="551"/>
      <c r="N20" s="551"/>
      <c r="O20" s="551"/>
      <c r="P20" s="551"/>
      <c r="Q20" s="551"/>
      <c r="R20" s="551"/>
      <c r="S20" s="551"/>
      <c r="T20" s="551"/>
      <c r="U20" s="551"/>
      <c r="V20" s="551"/>
      <c r="W20" s="551"/>
      <c r="X20" s="551"/>
      <c r="Y20" s="551"/>
    </row>
    <row r="22" spans="1:25">
      <c r="B22" s="208" t="s">
        <v>205</v>
      </c>
    </row>
    <row r="24" spans="1:25">
      <c r="B24" s="190">
        <v>1</v>
      </c>
      <c r="C24" s="139" t="s">
        <v>206</v>
      </c>
    </row>
    <row r="25" spans="1:25">
      <c r="B25" s="190">
        <v>2</v>
      </c>
      <c r="C25" s="139" t="s">
        <v>207</v>
      </c>
    </row>
    <row r="26" spans="1:25">
      <c r="B26" s="190">
        <v>3</v>
      </c>
      <c r="C26" s="139" t="s">
        <v>208</v>
      </c>
    </row>
    <row r="27" spans="1:25">
      <c r="B27" s="190">
        <v>4</v>
      </c>
      <c r="C27" s="139" t="s">
        <v>209</v>
      </c>
    </row>
    <row r="28" spans="1:25">
      <c r="B28" s="190">
        <v>5</v>
      </c>
      <c r="C28" s="139" t="s">
        <v>210</v>
      </c>
    </row>
    <row r="29" spans="1:25">
      <c r="B29" s="190">
        <v>6</v>
      </c>
      <c r="C29" s="139" t="s">
        <v>211</v>
      </c>
    </row>
    <row r="30" spans="1:25">
      <c r="B30" s="190">
        <v>7</v>
      </c>
      <c r="C30" s="139" t="s">
        <v>212</v>
      </c>
    </row>
    <row r="31" spans="1:25">
      <c r="B31" s="190">
        <v>8</v>
      </c>
      <c r="C31" s="139" t="s">
        <v>213</v>
      </c>
    </row>
    <row r="32" spans="1:25">
      <c r="B32" s="190">
        <v>9</v>
      </c>
      <c r="C32" s="139" t="s">
        <v>214</v>
      </c>
    </row>
    <row r="33" spans="2:3">
      <c r="B33" s="190">
        <v>10</v>
      </c>
      <c r="C33" s="139" t="s">
        <v>215</v>
      </c>
    </row>
    <row r="34" spans="2:3">
      <c r="B34" s="190">
        <v>11</v>
      </c>
      <c r="C34" s="139" t="s">
        <v>216</v>
      </c>
    </row>
  </sheetData>
  <mergeCells count="9">
    <mergeCell ref="A1:Y1"/>
    <mergeCell ref="S17:V17"/>
    <mergeCell ref="A20:Y20"/>
    <mergeCell ref="A3:Y3"/>
    <mergeCell ref="A4:Y4"/>
    <mergeCell ref="A5:Y5"/>
    <mergeCell ref="A6:Y6"/>
    <mergeCell ref="A7:Y8"/>
    <mergeCell ref="B10:W10"/>
  </mergeCells>
  <printOptions verticalCentered="1"/>
  <pageMargins left="1.1811023622047245" right="0.70866141732283472" top="1.1811023622047245" bottom="1.1811023622047245" header="0.31496062992125984" footer="0.31496062992125984"/>
  <pageSetup scale="85" orientation="landscape" r:id="rId1"/>
  <drawing r:id="rId2"/>
</worksheet>
</file>

<file path=xl/worksheets/sheet9.xml><?xml version="1.0" encoding="utf-8"?>
<worksheet xmlns="http://schemas.openxmlformats.org/spreadsheetml/2006/main" xmlns:r="http://schemas.openxmlformats.org/officeDocument/2006/relationships">
  <dimension ref="B1:P89"/>
  <sheetViews>
    <sheetView tabSelected="1" zoomScale="75" zoomScaleNormal="75" workbookViewId="0">
      <selection activeCell="Q20" sqref="Q20"/>
    </sheetView>
  </sheetViews>
  <sheetFormatPr baseColWidth="10" defaultRowHeight="15"/>
  <cols>
    <col min="1" max="1" width="0.5703125" style="139" customWidth="1"/>
    <col min="2" max="5" width="11.42578125" style="139"/>
    <col min="6" max="6" width="9.85546875" style="139" customWidth="1"/>
    <col min="7" max="7" width="11.42578125" style="139"/>
    <col min="8" max="8" width="9.85546875" style="139" customWidth="1"/>
    <col min="9" max="9" width="11.42578125" style="139"/>
    <col min="10" max="10" width="10.42578125" style="139" customWidth="1"/>
    <col min="11" max="13" width="11.42578125" style="139"/>
    <col min="14" max="14" width="13.7109375" style="139" customWidth="1"/>
    <col min="15" max="16384" width="11.42578125" style="139"/>
  </cols>
  <sheetData>
    <row r="1" spans="2:16" ht="23.25">
      <c r="B1" s="666" t="s">
        <v>301</v>
      </c>
      <c r="C1" s="368"/>
      <c r="D1" s="368"/>
      <c r="E1" s="368"/>
      <c r="F1" s="368"/>
      <c r="G1" s="368"/>
      <c r="H1" s="368"/>
      <c r="I1" s="368"/>
      <c r="J1" s="368"/>
      <c r="K1" s="368"/>
      <c r="L1" s="368"/>
      <c r="M1" s="368"/>
      <c r="N1" s="368"/>
    </row>
    <row r="2" spans="2:16" s="214" customFormat="1" ht="13.5" thickBot="1">
      <c r="P2" s="215"/>
    </row>
    <row r="3" spans="2:16" s="216" customFormat="1" ht="12.75">
      <c r="B3" s="561"/>
      <c r="C3" s="563" t="s">
        <v>217</v>
      </c>
      <c r="D3" s="564"/>
      <c r="E3" s="564"/>
      <c r="F3" s="564"/>
      <c r="G3" s="564"/>
      <c r="H3" s="564"/>
      <c r="I3" s="564"/>
      <c r="J3" s="565"/>
      <c r="K3" s="566" t="s">
        <v>218</v>
      </c>
      <c r="L3" s="568" t="s">
        <v>219</v>
      </c>
      <c r="M3" s="569"/>
      <c r="N3" s="570"/>
      <c r="P3" s="217"/>
    </row>
    <row r="4" spans="2:16" s="216" customFormat="1" ht="12.75">
      <c r="B4" s="562"/>
      <c r="C4" s="574" t="s">
        <v>194</v>
      </c>
      <c r="D4" s="575"/>
      <c r="E4" s="575"/>
      <c r="F4" s="575"/>
      <c r="G4" s="575"/>
      <c r="H4" s="575"/>
      <c r="I4" s="575"/>
      <c r="J4" s="576"/>
      <c r="K4" s="567"/>
      <c r="L4" s="571"/>
      <c r="M4" s="572"/>
      <c r="N4" s="573"/>
      <c r="P4" s="217"/>
    </row>
    <row r="5" spans="2:16" s="216" customFormat="1" ht="12.75">
      <c r="B5" s="562"/>
      <c r="C5" s="577" t="s">
        <v>81</v>
      </c>
      <c r="D5" s="578"/>
      <c r="E5" s="578"/>
      <c r="F5" s="578"/>
      <c r="G5" s="578"/>
      <c r="H5" s="578"/>
      <c r="I5" s="578"/>
      <c r="J5" s="579"/>
      <c r="K5" s="218" t="s">
        <v>220</v>
      </c>
      <c r="L5" s="580">
        <v>1</v>
      </c>
      <c r="M5" s="581"/>
      <c r="N5" s="582"/>
      <c r="P5" s="217"/>
    </row>
    <row r="6" spans="2:16" s="216" customFormat="1" ht="12.75">
      <c r="B6" s="562"/>
      <c r="C6" s="583" t="s">
        <v>221</v>
      </c>
      <c r="D6" s="584"/>
      <c r="E6" s="584"/>
      <c r="F6" s="584"/>
      <c r="G6" s="584"/>
      <c r="H6" s="584"/>
      <c r="I6" s="584"/>
      <c r="J6" s="585"/>
      <c r="K6" s="586" t="s">
        <v>222</v>
      </c>
      <c r="L6" s="586">
        <v>1</v>
      </c>
      <c r="M6" s="586" t="s">
        <v>102</v>
      </c>
      <c r="N6" s="588">
        <v>17</v>
      </c>
      <c r="P6" s="217"/>
    </row>
    <row r="7" spans="2:16" s="216" customFormat="1" ht="12.75">
      <c r="B7" s="562"/>
      <c r="C7" s="219"/>
      <c r="D7" s="220"/>
      <c r="E7" s="220"/>
      <c r="F7" s="220"/>
      <c r="G7" s="220"/>
      <c r="H7" s="220"/>
      <c r="I7" s="220"/>
      <c r="J7" s="221"/>
      <c r="K7" s="587"/>
      <c r="L7" s="587"/>
      <c r="M7" s="587"/>
      <c r="N7" s="589"/>
      <c r="P7" s="217"/>
    </row>
    <row r="8" spans="2:16" s="216" customFormat="1" ht="12.75">
      <c r="B8" s="562"/>
      <c r="C8" s="590" t="s">
        <v>223</v>
      </c>
      <c r="D8" s="591"/>
      <c r="E8" s="591"/>
      <c r="F8" s="591"/>
      <c r="G8" s="591"/>
      <c r="H8" s="591"/>
      <c r="I8" s="591"/>
      <c r="J8" s="592"/>
      <c r="K8" s="587"/>
      <c r="L8" s="587"/>
      <c r="M8" s="587"/>
      <c r="N8" s="589"/>
      <c r="P8" s="217"/>
    </row>
    <row r="9" spans="2:16" s="216" customFormat="1" ht="13.5" thickBot="1">
      <c r="B9" s="222"/>
      <c r="C9" s="223"/>
      <c r="D9" s="223"/>
      <c r="E9" s="223"/>
      <c r="F9" s="223"/>
      <c r="G9" s="223"/>
      <c r="H9" s="223"/>
      <c r="I9" s="223"/>
      <c r="J9" s="223"/>
      <c r="K9" s="223"/>
      <c r="L9" s="224"/>
      <c r="M9" s="224"/>
      <c r="N9" s="225"/>
      <c r="P9" s="217"/>
    </row>
    <row r="10" spans="2:16" s="216" customFormat="1" ht="12.75">
      <c r="B10" s="226"/>
      <c r="C10" s="227"/>
      <c r="D10" s="227"/>
      <c r="E10" s="227"/>
      <c r="F10" s="227"/>
      <c r="G10" s="227"/>
      <c r="H10" s="227"/>
      <c r="I10" s="227"/>
      <c r="J10" s="227"/>
      <c r="K10" s="228" t="s">
        <v>224</v>
      </c>
      <c r="L10" s="229">
        <v>31</v>
      </c>
      <c r="M10" s="229">
        <v>7</v>
      </c>
      <c r="N10" s="230">
        <v>2009</v>
      </c>
      <c r="P10" s="217"/>
    </row>
    <row r="11" spans="2:16" s="216" customFormat="1" ht="12.75">
      <c r="B11" s="231"/>
      <c r="C11" s="232"/>
      <c r="D11" s="232"/>
      <c r="E11" s="232"/>
      <c r="F11" s="232"/>
      <c r="G11" s="232"/>
      <c r="H11" s="232"/>
      <c r="I11" s="232"/>
      <c r="J11" s="232"/>
      <c r="K11" s="228"/>
      <c r="L11" s="233"/>
      <c r="M11" s="233"/>
      <c r="N11" s="234"/>
      <c r="P11" s="217"/>
    </row>
    <row r="12" spans="2:16" s="216" customFormat="1" ht="12.75">
      <c r="B12" s="235" t="s">
        <v>225</v>
      </c>
      <c r="D12" s="236" t="s">
        <v>226</v>
      </c>
      <c r="E12" s="236"/>
      <c r="F12" s="236"/>
      <c r="G12" s="236"/>
      <c r="H12" s="237"/>
      <c r="J12" s="237" t="s">
        <v>227</v>
      </c>
      <c r="K12" s="238"/>
      <c r="L12" s="239" t="s">
        <v>17</v>
      </c>
      <c r="M12" s="239"/>
      <c r="N12" s="240"/>
      <c r="P12" s="217"/>
    </row>
    <row r="13" spans="2:16" s="216" customFormat="1" ht="12.75">
      <c r="B13" s="235"/>
      <c r="C13" s="237"/>
      <c r="D13" s="241"/>
      <c r="E13" s="241"/>
      <c r="F13" s="241"/>
      <c r="G13" s="241"/>
      <c r="H13" s="237"/>
      <c r="I13" s="241"/>
      <c r="J13" s="237"/>
      <c r="K13" s="241"/>
      <c r="L13" s="593"/>
      <c r="M13" s="593"/>
      <c r="N13" s="594"/>
      <c r="P13" s="217"/>
    </row>
    <row r="14" spans="2:16" s="216" customFormat="1" ht="13.5" thickBot="1">
      <c r="B14" s="242"/>
      <c r="C14" s="243"/>
      <c r="D14" s="243"/>
      <c r="E14" s="243"/>
      <c r="F14" s="243"/>
      <c r="G14" s="243"/>
      <c r="H14" s="243"/>
      <c r="I14" s="243"/>
      <c r="J14" s="243"/>
      <c r="K14" s="243"/>
      <c r="L14" s="243"/>
      <c r="M14" s="243"/>
      <c r="N14" s="244"/>
      <c r="P14" s="217"/>
    </row>
    <row r="15" spans="2:16" s="216" customFormat="1" ht="12.75">
      <c r="B15" s="245"/>
      <c r="C15" s="246"/>
      <c r="N15" s="247"/>
      <c r="P15" s="217"/>
    </row>
    <row r="16" spans="2:16" s="214" customFormat="1" ht="12.75">
      <c r="B16" s="248" t="s">
        <v>2</v>
      </c>
      <c r="C16" s="249"/>
      <c r="D16" s="250"/>
      <c r="E16" s="251" t="s">
        <v>102</v>
      </c>
      <c r="F16" s="252"/>
      <c r="G16" s="250"/>
      <c r="H16" s="250"/>
      <c r="I16" s="252"/>
      <c r="J16" s="252"/>
      <c r="K16" s="252"/>
      <c r="L16" s="252"/>
      <c r="M16" s="252"/>
      <c r="N16" s="253"/>
      <c r="P16" s="215"/>
    </row>
    <row r="17" spans="2:16" s="214" customFormat="1" ht="12.75">
      <c r="B17" s="248"/>
      <c r="C17" s="249"/>
      <c r="D17" s="252"/>
      <c r="E17" s="251"/>
      <c r="F17" s="252"/>
      <c r="G17" s="252"/>
      <c r="H17" s="252"/>
      <c r="I17" s="252"/>
      <c r="J17" s="252"/>
      <c r="K17" s="252"/>
      <c r="L17" s="252"/>
      <c r="M17" s="252"/>
      <c r="N17" s="253"/>
      <c r="P17" s="215"/>
    </row>
    <row r="18" spans="2:16" s="214" customFormat="1" ht="12.75">
      <c r="B18" s="254" t="s">
        <v>97</v>
      </c>
      <c r="C18" s="255"/>
      <c r="D18" s="256"/>
      <c r="E18" s="595" t="str">
        <f>'[4]ACARREO '!A6</f>
        <v xml:space="preserve"> SUMINISTRO DE MATERIAL DE AFIRMADO ROSAS - LA SIERRA - LA VEGA CON MANO DE OBRA DE LAS COOPERATIVAS DE TRABAJO ASOCIADO CONTRATADAS POR EL INSTITUTO NACIONAL DE VIAS TERRITORIAL CAUCA.</v>
      </c>
      <c r="F18" s="595"/>
      <c r="G18" s="595"/>
      <c r="H18" s="595"/>
      <c r="I18" s="595"/>
      <c r="J18" s="595"/>
      <c r="K18" s="595"/>
      <c r="L18" s="595"/>
      <c r="M18" s="595"/>
      <c r="N18" s="596"/>
      <c r="P18" s="215"/>
    </row>
    <row r="19" spans="2:16" s="214" customFormat="1" ht="12.75">
      <c r="B19" s="257"/>
      <c r="C19" s="255"/>
      <c r="D19" s="258"/>
      <c r="E19" s="595"/>
      <c r="F19" s="595"/>
      <c r="G19" s="595"/>
      <c r="H19" s="595"/>
      <c r="I19" s="595"/>
      <c r="J19" s="595"/>
      <c r="K19" s="595"/>
      <c r="L19" s="595"/>
      <c r="M19" s="595"/>
      <c r="N19" s="596"/>
      <c r="P19" s="215"/>
    </row>
    <row r="20" spans="2:16" s="214" customFormat="1" ht="12.75">
      <c r="B20" s="257"/>
      <c r="C20" s="255"/>
      <c r="D20" s="258"/>
      <c r="E20" s="258"/>
      <c r="F20" s="258"/>
      <c r="G20" s="258"/>
      <c r="H20" s="258"/>
      <c r="I20" s="258"/>
      <c r="J20" s="258"/>
      <c r="K20" s="258"/>
      <c r="L20" s="258"/>
      <c r="M20" s="258"/>
      <c r="N20" s="259"/>
      <c r="P20" s="215"/>
    </row>
    <row r="21" spans="2:16" s="214" customFormat="1" ht="12.75">
      <c r="B21" s="257" t="s">
        <v>228</v>
      </c>
      <c r="C21" s="255"/>
      <c r="D21" s="260"/>
      <c r="E21" s="261"/>
      <c r="F21" s="261"/>
      <c r="G21" s="261"/>
      <c r="H21" s="261"/>
      <c r="I21" s="261"/>
      <c r="J21" s="261"/>
      <c r="K21" s="261"/>
      <c r="L21" s="261"/>
      <c r="M21" s="261"/>
      <c r="N21" s="262"/>
      <c r="P21" s="215"/>
    </row>
    <row r="22" spans="2:16" s="214" customFormat="1" ht="12.75">
      <c r="B22" s="257"/>
      <c r="C22" s="255"/>
      <c r="D22" s="263"/>
      <c r="E22" s="263"/>
      <c r="F22" s="263"/>
      <c r="G22" s="263"/>
      <c r="H22" s="263"/>
      <c r="I22" s="263"/>
      <c r="J22" s="263"/>
      <c r="K22" s="263"/>
      <c r="L22" s="263"/>
      <c r="M22" s="263"/>
      <c r="N22" s="264"/>
      <c r="P22" s="215"/>
    </row>
    <row r="23" spans="2:16" s="214" customFormat="1" ht="12.75">
      <c r="B23" s="257" t="s">
        <v>111</v>
      </c>
      <c r="C23" s="255"/>
      <c r="D23" s="265" t="s">
        <v>229</v>
      </c>
      <c r="E23" s="261"/>
      <c r="F23" s="261"/>
      <c r="G23" s="261"/>
      <c r="H23" s="261"/>
      <c r="I23" s="261"/>
      <c r="J23" s="261"/>
      <c r="K23" s="261"/>
      <c r="L23" s="261"/>
      <c r="M23" s="261"/>
      <c r="N23" s="262"/>
      <c r="P23" s="215"/>
    </row>
    <row r="24" spans="2:16" s="214" customFormat="1" ht="12.75">
      <c r="B24" s="257"/>
      <c r="C24" s="255"/>
      <c r="D24" s="263"/>
      <c r="E24" s="263"/>
      <c r="F24" s="263"/>
      <c r="G24" s="263"/>
      <c r="H24" s="263"/>
      <c r="I24" s="263"/>
      <c r="J24" s="263"/>
      <c r="K24" s="263"/>
      <c r="L24" s="263"/>
      <c r="M24" s="263"/>
      <c r="N24" s="264"/>
      <c r="P24" s="215"/>
    </row>
    <row r="25" spans="2:16" s="214" customFormat="1" ht="12.75">
      <c r="B25" s="257" t="s">
        <v>230</v>
      </c>
      <c r="C25" s="257"/>
      <c r="D25" s="266"/>
      <c r="E25" s="265" t="s">
        <v>231</v>
      </c>
      <c r="F25" s="261"/>
      <c r="G25" s="261"/>
      <c r="H25" s="261"/>
      <c r="I25" s="261"/>
      <c r="J25" s="261"/>
      <c r="K25" s="261" t="s">
        <v>232</v>
      </c>
      <c r="L25" s="261"/>
      <c r="M25" s="261"/>
      <c r="N25" s="262"/>
      <c r="P25" s="215"/>
    </row>
    <row r="26" spans="2:16" s="214" customFormat="1" ht="12.75">
      <c r="B26" s="248"/>
      <c r="C26" s="249"/>
      <c r="D26" s="263"/>
      <c r="E26" s="263"/>
      <c r="F26" s="263"/>
      <c r="G26" s="263"/>
      <c r="H26" s="263"/>
      <c r="I26" s="263"/>
      <c r="J26" s="263"/>
      <c r="K26" s="263"/>
      <c r="L26" s="263"/>
      <c r="M26" s="263"/>
      <c r="N26" s="264"/>
      <c r="P26" s="215"/>
    </row>
    <row r="27" spans="2:16" s="214" customFormat="1" ht="12.75">
      <c r="B27" s="257" t="s">
        <v>233</v>
      </c>
      <c r="C27" s="255"/>
      <c r="D27" s="263"/>
      <c r="E27" s="261"/>
      <c r="F27" s="261"/>
      <c r="G27" s="261"/>
      <c r="H27" s="261"/>
      <c r="I27" s="261"/>
      <c r="J27" s="261"/>
      <c r="K27" s="261"/>
      <c r="L27" s="261"/>
      <c r="M27" s="261"/>
      <c r="N27" s="262"/>
      <c r="P27" s="215"/>
    </row>
    <row r="28" spans="2:16" s="214" customFormat="1" ht="13.5" thickBot="1">
      <c r="B28" s="267"/>
      <c r="C28" s="268"/>
      <c r="D28" s="268"/>
      <c r="E28" s="268"/>
      <c r="F28" s="268"/>
      <c r="G28" s="268"/>
      <c r="H28" s="268"/>
      <c r="I28" s="268"/>
      <c r="J28" s="268"/>
      <c r="K28" s="268"/>
      <c r="L28" s="268"/>
      <c r="M28" s="268"/>
      <c r="N28" s="269"/>
      <c r="P28" s="215"/>
    </row>
    <row r="29" spans="2:16" s="214" customFormat="1" ht="12.75">
      <c r="B29" s="558" t="s">
        <v>234</v>
      </c>
      <c r="C29" s="559"/>
      <c r="D29" s="559"/>
      <c r="E29" s="559"/>
      <c r="F29" s="559"/>
      <c r="G29" s="559"/>
      <c r="H29" s="559"/>
      <c r="I29" s="559"/>
      <c r="J29" s="559"/>
      <c r="K29" s="559"/>
      <c r="L29" s="559"/>
      <c r="M29" s="559"/>
      <c r="N29" s="560"/>
      <c r="P29" s="215"/>
    </row>
    <row r="30" spans="2:16" s="214" customFormat="1" ht="13.5" thickBot="1">
      <c r="B30" s="270"/>
      <c r="C30" s="216"/>
      <c r="D30" s="216"/>
      <c r="E30" s="216"/>
      <c r="F30" s="216"/>
      <c r="G30" s="216"/>
      <c r="H30" s="216"/>
      <c r="I30" s="216"/>
      <c r="J30" s="216"/>
      <c r="K30" s="216"/>
      <c r="L30" s="216"/>
      <c r="M30" s="216"/>
      <c r="N30" s="253"/>
      <c r="P30" s="215"/>
    </row>
    <row r="31" spans="2:16" s="214" customFormat="1" ht="13.5" thickBot="1">
      <c r="B31" s="271" t="s">
        <v>235</v>
      </c>
      <c r="C31" s="597" t="s">
        <v>137</v>
      </c>
      <c r="D31" s="597"/>
      <c r="E31" s="597"/>
      <c r="F31" s="597"/>
      <c r="G31" s="597"/>
      <c r="H31" s="597"/>
      <c r="I31" s="597"/>
      <c r="J31" s="597"/>
      <c r="K31" s="598"/>
      <c r="L31" s="599" t="s">
        <v>138</v>
      </c>
      <c r="M31" s="598"/>
      <c r="N31" s="272" t="s">
        <v>139</v>
      </c>
      <c r="P31" s="215"/>
    </row>
    <row r="32" spans="2:16" s="214" customFormat="1" ht="13.5" thickBot="1">
      <c r="B32" s="273" t="s">
        <v>236</v>
      </c>
      <c r="C32" s="600" t="s">
        <v>237</v>
      </c>
      <c r="D32" s="600"/>
      <c r="E32" s="600"/>
      <c r="F32" s="600"/>
      <c r="G32" s="600"/>
      <c r="H32" s="600"/>
      <c r="I32" s="600"/>
      <c r="J32" s="600"/>
      <c r="K32" s="601"/>
      <c r="L32" s="602" t="s">
        <v>238</v>
      </c>
      <c r="M32" s="601"/>
      <c r="N32" s="274">
        <v>1</v>
      </c>
      <c r="P32" s="215"/>
    </row>
    <row r="33" spans="2:16" s="214" customFormat="1" ht="12.75">
      <c r="B33" s="275" t="s">
        <v>239</v>
      </c>
      <c r="C33" s="263"/>
      <c r="D33" s="263"/>
      <c r="E33" s="263"/>
      <c r="F33" s="263"/>
      <c r="G33" s="263"/>
      <c r="H33" s="263"/>
      <c r="I33" s="263"/>
      <c r="J33" s="263"/>
      <c r="K33" s="263"/>
      <c r="L33" s="263"/>
      <c r="M33" s="263"/>
      <c r="N33" s="264"/>
      <c r="P33" s="215"/>
    </row>
    <row r="34" spans="2:16" s="214" customFormat="1" ht="13.5" thickBot="1">
      <c r="B34" s="276" t="s">
        <v>240</v>
      </c>
      <c r="C34" s="216"/>
      <c r="D34" s="216"/>
      <c r="E34" s="216"/>
      <c r="F34" s="216"/>
      <c r="G34" s="216"/>
      <c r="H34" s="216"/>
      <c r="I34" s="216"/>
      <c r="J34" s="216"/>
      <c r="K34" s="216"/>
      <c r="L34" s="216"/>
      <c r="M34" s="216"/>
      <c r="N34" s="253"/>
      <c r="P34" s="215"/>
    </row>
    <row r="35" spans="2:16" s="214" customFormat="1" ht="12.75">
      <c r="B35" s="277" t="s">
        <v>241</v>
      </c>
      <c r="C35" s="278"/>
      <c r="D35" s="278"/>
      <c r="E35" s="278"/>
      <c r="F35" s="278"/>
      <c r="G35" s="278"/>
      <c r="H35" s="278"/>
      <c r="I35" s="278"/>
      <c r="J35" s="278"/>
      <c r="K35" s="278"/>
      <c r="L35" s="278"/>
      <c r="M35" s="278"/>
      <c r="N35" s="279"/>
      <c r="P35" s="215"/>
    </row>
    <row r="36" spans="2:16" s="214" customFormat="1" ht="13.5" thickBot="1">
      <c r="B36" s="277"/>
      <c r="C36" s="216"/>
      <c r="D36" s="216"/>
      <c r="E36" s="216"/>
      <c r="F36" s="216"/>
      <c r="G36" s="216"/>
      <c r="H36" s="216"/>
      <c r="I36" s="280"/>
      <c r="J36" s="280"/>
      <c r="K36" s="216"/>
      <c r="L36" s="216"/>
      <c r="M36" s="216"/>
      <c r="N36" s="253"/>
      <c r="P36" s="215"/>
    </row>
    <row r="37" spans="2:16" s="214" customFormat="1" ht="21" customHeight="1">
      <c r="B37" s="603" t="s">
        <v>137</v>
      </c>
      <c r="C37" s="604"/>
      <c r="D37" s="604"/>
      <c r="E37" s="604"/>
      <c r="F37" s="605"/>
      <c r="G37" s="606" t="s">
        <v>242</v>
      </c>
      <c r="H37" s="607"/>
      <c r="I37" s="606" t="s">
        <v>243</v>
      </c>
      <c r="J37" s="608"/>
      <c r="K37" s="281" t="s">
        <v>244</v>
      </c>
      <c r="L37" s="606" t="s">
        <v>245</v>
      </c>
      <c r="M37" s="608"/>
      <c r="N37" s="282" t="s">
        <v>246</v>
      </c>
      <c r="P37" s="215"/>
    </row>
    <row r="38" spans="2:16" s="214" customFormat="1" ht="12.75">
      <c r="B38" s="609"/>
      <c r="C38" s="610"/>
      <c r="D38" s="610"/>
      <c r="E38" s="610"/>
      <c r="F38" s="611"/>
      <c r="G38" s="283"/>
      <c r="H38" s="284"/>
      <c r="I38" s="612"/>
      <c r="J38" s="613"/>
      <c r="K38" s="285"/>
      <c r="L38" s="614"/>
      <c r="M38" s="615"/>
      <c r="N38" s="286"/>
      <c r="P38" s="215"/>
    </row>
    <row r="39" spans="2:16" s="214" customFormat="1" ht="12.75">
      <c r="B39" s="609"/>
      <c r="C39" s="610"/>
      <c r="D39" s="610"/>
      <c r="E39" s="610"/>
      <c r="F39" s="611"/>
      <c r="G39" s="283"/>
      <c r="H39" s="284"/>
      <c r="I39" s="612"/>
      <c r="J39" s="613"/>
      <c r="K39" s="285"/>
      <c r="L39" s="614"/>
      <c r="M39" s="615"/>
      <c r="N39" s="286"/>
      <c r="P39" s="215"/>
    </row>
    <row r="40" spans="2:16" s="214" customFormat="1" ht="13.5" thickBot="1">
      <c r="B40" s="288"/>
      <c r="C40" s="289"/>
      <c r="D40" s="289"/>
      <c r="E40" s="289"/>
      <c r="F40" s="290"/>
      <c r="G40" s="616"/>
      <c r="H40" s="617"/>
      <c r="I40" s="618"/>
      <c r="J40" s="618"/>
      <c r="K40" s="291"/>
      <c r="L40" s="619"/>
      <c r="M40" s="619"/>
      <c r="N40" s="292"/>
      <c r="P40" s="215"/>
    </row>
    <row r="41" spans="2:16" s="214" customFormat="1" ht="13.5" thickBot="1">
      <c r="B41" s="620" t="s">
        <v>247</v>
      </c>
      <c r="C41" s="621"/>
      <c r="D41" s="621"/>
      <c r="E41" s="621"/>
      <c r="F41" s="621"/>
      <c r="G41" s="621"/>
      <c r="H41" s="621"/>
      <c r="I41" s="621"/>
      <c r="J41" s="621"/>
      <c r="K41" s="621"/>
      <c r="L41" s="621"/>
      <c r="M41" s="622"/>
      <c r="N41" s="293">
        <f>SUM(N38:N40)</f>
        <v>0</v>
      </c>
      <c r="P41" s="215"/>
    </row>
    <row r="42" spans="2:16" s="214" customFormat="1" ht="12.75">
      <c r="B42" s="277"/>
      <c r="C42" s="294"/>
      <c r="D42" s="294"/>
      <c r="E42" s="294"/>
      <c r="F42" s="294"/>
      <c r="G42" s="294"/>
      <c r="H42" s="294"/>
      <c r="I42" s="294"/>
      <c r="J42" s="294"/>
      <c r="K42" s="294"/>
      <c r="L42" s="294"/>
      <c r="M42" s="294"/>
      <c r="N42" s="295"/>
      <c r="P42" s="215"/>
    </row>
    <row r="43" spans="2:16" s="214" customFormat="1" ht="13.5" thickBot="1">
      <c r="B43" s="296" t="s">
        <v>248</v>
      </c>
      <c r="C43" s="297"/>
      <c r="D43" s="297"/>
      <c r="E43" s="297"/>
      <c r="F43" s="297"/>
      <c r="G43" s="297"/>
      <c r="H43" s="297"/>
      <c r="I43" s="297"/>
      <c r="J43" s="297"/>
      <c r="K43" s="297"/>
      <c r="L43" s="297"/>
      <c r="M43" s="297"/>
      <c r="N43" s="298"/>
      <c r="P43" s="215"/>
    </row>
    <row r="44" spans="2:16" s="214" customFormat="1" ht="12.75">
      <c r="B44" s="599" t="s">
        <v>137</v>
      </c>
      <c r="C44" s="597"/>
      <c r="D44" s="597"/>
      <c r="E44" s="597"/>
      <c r="F44" s="597"/>
      <c r="G44" s="597"/>
      <c r="H44" s="597"/>
      <c r="I44" s="608"/>
      <c r="J44" s="299" t="s">
        <v>138</v>
      </c>
      <c r="K44" s="300" t="s">
        <v>139</v>
      </c>
      <c r="L44" s="606" t="s">
        <v>249</v>
      </c>
      <c r="M44" s="608"/>
      <c r="N44" s="282" t="s">
        <v>246</v>
      </c>
      <c r="P44" s="215"/>
    </row>
    <row r="45" spans="2:16" s="214" customFormat="1" ht="12.75">
      <c r="B45" s="625" t="s">
        <v>250</v>
      </c>
      <c r="C45" s="626"/>
      <c r="D45" s="626"/>
      <c r="E45" s="626"/>
      <c r="F45" s="626"/>
      <c r="G45" s="626"/>
      <c r="H45" s="626"/>
      <c r="I45" s="627"/>
      <c r="J45" s="301" t="s">
        <v>238</v>
      </c>
      <c r="K45" s="302">
        <v>1</v>
      </c>
      <c r="L45" s="623">
        <v>19000</v>
      </c>
      <c r="M45" s="624"/>
      <c r="N45" s="303">
        <f>+L45*K45</f>
        <v>19000</v>
      </c>
      <c r="P45" s="215"/>
    </row>
    <row r="46" spans="2:16" s="214" customFormat="1" ht="12.75">
      <c r="B46" s="625"/>
      <c r="C46" s="626"/>
      <c r="D46" s="626"/>
      <c r="E46" s="626"/>
      <c r="F46" s="626"/>
      <c r="G46" s="626"/>
      <c r="H46" s="626"/>
      <c r="I46" s="627"/>
      <c r="J46" s="304"/>
      <c r="K46" s="287"/>
      <c r="L46" s="628"/>
      <c r="M46" s="629"/>
      <c r="N46" s="303"/>
      <c r="P46" s="215"/>
    </row>
    <row r="47" spans="2:16" s="214" customFormat="1" ht="13.5" thickBot="1">
      <c r="B47" s="625"/>
      <c r="C47" s="626"/>
      <c r="D47" s="626"/>
      <c r="E47" s="626"/>
      <c r="F47" s="626"/>
      <c r="G47" s="626"/>
      <c r="H47" s="626"/>
      <c r="I47" s="627"/>
      <c r="J47" s="304"/>
      <c r="K47" s="287"/>
      <c r="L47" s="628"/>
      <c r="M47" s="629"/>
      <c r="N47" s="303"/>
      <c r="P47" s="215"/>
    </row>
    <row r="48" spans="2:16" s="214" customFormat="1" ht="13.5" thickBot="1">
      <c r="B48" s="620" t="s">
        <v>247</v>
      </c>
      <c r="C48" s="621"/>
      <c r="D48" s="621"/>
      <c r="E48" s="621"/>
      <c r="F48" s="621"/>
      <c r="G48" s="621"/>
      <c r="H48" s="621"/>
      <c r="I48" s="621"/>
      <c r="J48" s="621"/>
      <c r="K48" s="621"/>
      <c r="L48" s="621"/>
      <c r="M48" s="622"/>
      <c r="N48" s="293">
        <f>SUM(N45:N47)</f>
        <v>19000</v>
      </c>
      <c r="P48" s="215"/>
    </row>
    <row r="49" spans="2:16" s="214" customFormat="1" ht="12.75">
      <c r="B49" s="305"/>
      <c r="C49" s="294"/>
      <c r="D49" s="294"/>
      <c r="E49" s="294"/>
      <c r="F49" s="294"/>
      <c r="G49" s="294"/>
      <c r="H49" s="294"/>
      <c r="I49" s="294"/>
      <c r="J49" s="294"/>
      <c r="K49" s="294"/>
      <c r="L49" s="294"/>
      <c r="M49" s="294"/>
      <c r="N49" s="295"/>
      <c r="P49" s="215"/>
    </row>
    <row r="50" spans="2:16" s="214" customFormat="1" ht="12.75">
      <c r="B50" s="296" t="s">
        <v>251</v>
      </c>
      <c r="C50" s="297"/>
      <c r="D50" s="297"/>
      <c r="E50" s="297"/>
      <c r="F50" s="297"/>
      <c r="G50" s="297"/>
      <c r="H50" s="297"/>
      <c r="I50" s="297"/>
      <c r="J50" s="297"/>
      <c r="K50" s="297"/>
      <c r="L50" s="297"/>
      <c r="M50" s="297"/>
      <c r="N50" s="298"/>
      <c r="P50" s="215"/>
    </row>
    <row r="51" spans="2:16" s="214" customFormat="1" ht="13.5" thickBot="1">
      <c r="B51" s="305"/>
      <c r="C51" s="294"/>
      <c r="D51" s="294"/>
      <c r="E51" s="294"/>
      <c r="F51" s="294"/>
      <c r="G51" s="294"/>
      <c r="H51" s="294"/>
      <c r="I51" s="294"/>
      <c r="J51" s="294"/>
      <c r="K51" s="294"/>
      <c r="L51" s="294"/>
      <c r="M51" s="294"/>
      <c r="N51" s="295"/>
      <c r="P51" s="215"/>
    </row>
    <row r="52" spans="2:16" s="214" customFormat="1" ht="12.75">
      <c r="B52" s="599" t="s">
        <v>252</v>
      </c>
      <c r="C52" s="597"/>
      <c r="D52" s="597"/>
      <c r="E52" s="597"/>
      <c r="F52" s="597"/>
      <c r="G52" s="597"/>
      <c r="H52" s="597"/>
      <c r="I52" s="300" t="s">
        <v>253</v>
      </c>
      <c r="J52" s="306" t="s">
        <v>254</v>
      </c>
      <c r="K52" s="307" t="s">
        <v>255</v>
      </c>
      <c r="L52" s="606" t="s">
        <v>256</v>
      </c>
      <c r="M52" s="608"/>
      <c r="N52" s="282" t="s">
        <v>246</v>
      </c>
      <c r="P52" s="215"/>
    </row>
    <row r="53" spans="2:16" s="214" customFormat="1" ht="12.75">
      <c r="B53" s="609" t="s">
        <v>257</v>
      </c>
      <c r="C53" s="610"/>
      <c r="D53" s="610"/>
      <c r="E53" s="610"/>
      <c r="F53" s="610"/>
      <c r="G53" s="610"/>
      <c r="H53" s="611"/>
      <c r="I53" s="302">
        <v>1.3</v>
      </c>
      <c r="J53" s="308">
        <v>14</v>
      </c>
      <c r="K53" s="287">
        <f>+J53*I53</f>
        <v>18.2</v>
      </c>
      <c r="L53" s="614">
        <v>880</v>
      </c>
      <c r="M53" s="615"/>
      <c r="N53" s="303">
        <f>+L53*K53</f>
        <v>16016</v>
      </c>
      <c r="P53" s="215"/>
    </row>
    <row r="54" spans="2:16" s="214" customFormat="1" ht="13.5" thickBot="1">
      <c r="B54" s="638"/>
      <c r="C54" s="639"/>
      <c r="D54" s="639"/>
      <c r="E54" s="639"/>
      <c r="F54" s="639"/>
      <c r="G54" s="639"/>
      <c r="H54" s="639"/>
      <c r="I54" s="287"/>
      <c r="J54" s="287"/>
      <c r="K54" s="287"/>
      <c r="L54" s="657"/>
      <c r="M54" s="658"/>
      <c r="N54" s="303"/>
      <c r="P54" s="215"/>
    </row>
    <row r="55" spans="2:16" s="214" customFormat="1" ht="13.5" thickBot="1">
      <c r="B55" s="620" t="s">
        <v>247</v>
      </c>
      <c r="C55" s="621"/>
      <c r="D55" s="621"/>
      <c r="E55" s="621"/>
      <c r="F55" s="621"/>
      <c r="G55" s="621"/>
      <c r="H55" s="621"/>
      <c r="I55" s="621"/>
      <c r="J55" s="621"/>
      <c r="K55" s="621"/>
      <c r="L55" s="621"/>
      <c r="M55" s="622"/>
      <c r="N55" s="293">
        <f>SUM(N53:N54)</f>
        <v>16016</v>
      </c>
      <c r="P55" s="215"/>
    </row>
    <row r="56" spans="2:16" s="214" customFormat="1" ht="12.75">
      <c r="B56" s="305"/>
      <c r="C56" s="294"/>
      <c r="D56" s="294"/>
      <c r="E56" s="294"/>
      <c r="F56" s="294"/>
      <c r="G56" s="294"/>
      <c r="H56" s="294"/>
      <c r="I56" s="294"/>
      <c r="J56" s="294"/>
      <c r="K56" s="294"/>
      <c r="L56" s="294"/>
      <c r="M56" s="294"/>
      <c r="N56" s="295"/>
      <c r="P56" s="215"/>
    </row>
    <row r="57" spans="2:16" s="214" customFormat="1" ht="12.75">
      <c r="B57" s="296" t="s">
        <v>258</v>
      </c>
      <c r="C57" s="297"/>
      <c r="D57" s="297"/>
      <c r="E57" s="297"/>
      <c r="F57" s="297"/>
      <c r="G57" s="297"/>
      <c r="H57" s="297"/>
      <c r="I57" s="297"/>
      <c r="J57" s="297"/>
      <c r="K57" s="297"/>
      <c r="L57" s="297"/>
      <c r="M57" s="297"/>
      <c r="N57" s="298"/>
      <c r="P57" s="215"/>
    </row>
    <row r="58" spans="2:16" s="214" customFormat="1" ht="13.5" thickBot="1">
      <c r="B58" s="305"/>
      <c r="C58" s="294"/>
      <c r="D58" s="294"/>
      <c r="E58" s="294"/>
      <c r="F58" s="294"/>
      <c r="G58" s="294"/>
      <c r="H58" s="294"/>
      <c r="I58" s="294"/>
      <c r="J58" s="294"/>
      <c r="K58" s="294"/>
      <c r="L58" s="294"/>
      <c r="M58" s="294"/>
      <c r="N58" s="295"/>
      <c r="P58" s="215"/>
    </row>
    <row r="59" spans="2:16" s="214" customFormat="1" ht="22.5">
      <c r="B59" s="599" t="s">
        <v>259</v>
      </c>
      <c r="C59" s="597"/>
      <c r="D59" s="597"/>
      <c r="E59" s="597"/>
      <c r="F59" s="597"/>
      <c r="G59" s="597"/>
      <c r="H59" s="597"/>
      <c r="I59" s="300" t="s">
        <v>260</v>
      </c>
      <c r="J59" s="309" t="s">
        <v>261</v>
      </c>
      <c r="K59" s="310" t="s">
        <v>262</v>
      </c>
      <c r="L59" s="642" t="s">
        <v>245</v>
      </c>
      <c r="M59" s="643"/>
      <c r="N59" s="311" t="s">
        <v>246</v>
      </c>
      <c r="P59" s="215"/>
    </row>
    <row r="60" spans="2:16" s="214" customFormat="1" ht="12.75">
      <c r="B60" s="312"/>
      <c r="C60" s="313"/>
      <c r="D60" s="313"/>
      <c r="E60" s="313"/>
      <c r="F60" s="313"/>
      <c r="G60" s="313"/>
      <c r="H60" s="314"/>
      <c r="I60" s="315"/>
      <c r="J60" s="316"/>
      <c r="K60" s="287"/>
      <c r="L60" s="628"/>
      <c r="M60" s="629"/>
      <c r="N60" s="303"/>
      <c r="P60" s="215"/>
    </row>
    <row r="61" spans="2:16" s="214" customFormat="1" ht="13.5" thickBot="1">
      <c r="B61" s="638"/>
      <c r="C61" s="639"/>
      <c r="D61" s="639"/>
      <c r="E61" s="639"/>
      <c r="F61" s="639"/>
      <c r="G61" s="639"/>
      <c r="H61" s="639"/>
      <c r="I61" s="319"/>
      <c r="J61" s="319"/>
      <c r="K61" s="319"/>
      <c r="L61" s="640"/>
      <c r="M61" s="641"/>
      <c r="N61" s="320"/>
      <c r="P61" s="215"/>
    </row>
    <row r="62" spans="2:16" s="214" customFormat="1" ht="13.5" thickBot="1">
      <c r="B62" s="620" t="s">
        <v>247</v>
      </c>
      <c r="C62" s="621"/>
      <c r="D62" s="621"/>
      <c r="E62" s="621"/>
      <c r="F62" s="621"/>
      <c r="G62" s="621"/>
      <c r="H62" s="621"/>
      <c r="I62" s="621"/>
      <c r="J62" s="621"/>
      <c r="K62" s="621"/>
      <c r="L62" s="621"/>
      <c r="M62" s="622"/>
      <c r="N62" s="293">
        <f>SUM(N60:N61)</f>
        <v>0</v>
      </c>
      <c r="P62" s="215"/>
    </row>
    <row r="63" spans="2:16" s="214" customFormat="1" ht="13.5" thickBot="1">
      <c r="B63" s="305"/>
      <c r="C63" s="294"/>
      <c r="D63" s="294"/>
      <c r="E63" s="294"/>
      <c r="F63" s="294"/>
      <c r="G63" s="294"/>
      <c r="H63" s="294"/>
      <c r="I63" s="294"/>
      <c r="J63" s="294"/>
      <c r="K63" s="294"/>
      <c r="L63" s="294"/>
      <c r="M63" s="294"/>
      <c r="N63" s="295"/>
      <c r="P63" s="215"/>
    </row>
    <row r="64" spans="2:16" s="214" customFormat="1" ht="13.5" thickBot="1">
      <c r="B64" s="620" t="s">
        <v>263</v>
      </c>
      <c r="C64" s="621"/>
      <c r="D64" s="621"/>
      <c r="E64" s="621"/>
      <c r="F64" s="621"/>
      <c r="G64" s="621"/>
      <c r="H64" s="621"/>
      <c r="I64" s="621"/>
      <c r="J64" s="621"/>
      <c r="K64" s="621"/>
      <c r="L64" s="621"/>
      <c r="M64" s="622"/>
      <c r="N64" s="293">
        <f>+N62+N55+N48+N41</f>
        <v>35016</v>
      </c>
      <c r="P64" s="215"/>
    </row>
    <row r="65" spans="2:16" s="214" customFormat="1" ht="12.75">
      <c r="B65" s="305"/>
      <c r="C65" s="294"/>
      <c r="D65" s="294"/>
      <c r="E65" s="294"/>
      <c r="F65" s="294"/>
      <c r="G65" s="294"/>
      <c r="H65" s="294"/>
      <c r="I65" s="294"/>
      <c r="J65" s="294"/>
      <c r="K65" s="294"/>
      <c r="L65" s="294"/>
      <c r="M65" s="294"/>
      <c r="N65" s="295"/>
      <c r="P65" s="215"/>
    </row>
    <row r="66" spans="2:16" s="214" customFormat="1" ht="12.75">
      <c r="B66" s="296" t="s">
        <v>264</v>
      </c>
      <c r="C66" s="297"/>
      <c r="D66" s="297"/>
      <c r="E66" s="297"/>
      <c r="F66" s="297"/>
      <c r="G66" s="297"/>
      <c r="H66" s="297"/>
      <c r="I66" s="297"/>
      <c r="J66" s="297"/>
      <c r="K66" s="297"/>
      <c r="L66" s="297"/>
      <c r="M66" s="297"/>
      <c r="N66" s="298"/>
      <c r="P66" s="215"/>
    </row>
    <row r="67" spans="2:16" s="214" customFormat="1" ht="13.5" thickBot="1">
      <c r="B67" s="305"/>
      <c r="C67" s="294"/>
      <c r="D67" s="294"/>
      <c r="E67" s="294"/>
      <c r="F67" s="294"/>
      <c r="G67" s="294"/>
      <c r="H67" s="294"/>
      <c r="I67" s="294"/>
      <c r="J67" s="294"/>
      <c r="K67" s="294"/>
      <c r="L67" s="294"/>
      <c r="M67" s="294"/>
      <c r="N67" s="295"/>
      <c r="P67" s="215"/>
    </row>
    <row r="68" spans="2:16" s="214" customFormat="1" ht="12.75">
      <c r="B68" s="599" t="s">
        <v>265</v>
      </c>
      <c r="C68" s="597"/>
      <c r="D68" s="597"/>
      <c r="E68" s="597"/>
      <c r="F68" s="597"/>
      <c r="G68" s="597"/>
      <c r="H68" s="597"/>
      <c r="I68" s="306"/>
      <c r="J68" s="321"/>
      <c r="K68" s="310" t="s">
        <v>266</v>
      </c>
      <c r="L68" s="642" t="s">
        <v>267</v>
      </c>
      <c r="M68" s="643"/>
      <c r="N68" s="311"/>
      <c r="P68" s="215"/>
    </row>
    <row r="69" spans="2:16" s="214" customFormat="1" ht="12.75">
      <c r="B69" s="644" t="s">
        <v>268</v>
      </c>
      <c r="C69" s="645"/>
      <c r="D69" s="645"/>
      <c r="E69" s="645"/>
      <c r="F69" s="645"/>
      <c r="G69" s="645"/>
      <c r="H69" s="645"/>
      <c r="I69" s="322"/>
      <c r="J69" s="323"/>
      <c r="K69" s="329">
        <v>0</v>
      </c>
      <c r="L69" s="646">
        <f>+$N$64*K69</f>
        <v>0</v>
      </c>
      <c r="M69" s="647"/>
      <c r="N69" s="324"/>
      <c r="P69" s="215"/>
    </row>
    <row r="70" spans="2:16" s="214" customFormat="1" ht="12.75">
      <c r="B70" s="317" t="s">
        <v>269</v>
      </c>
      <c r="C70" s="318"/>
      <c r="D70" s="318"/>
      <c r="E70" s="318"/>
      <c r="F70" s="318"/>
      <c r="G70" s="318"/>
      <c r="H70" s="318"/>
      <c r="I70" s="322"/>
      <c r="J70" s="323"/>
      <c r="K70" s="329">
        <v>0</v>
      </c>
      <c r="L70" s="646">
        <f>+$N$64*K70</f>
        <v>0</v>
      </c>
      <c r="M70" s="647"/>
      <c r="N70" s="324"/>
      <c r="P70" s="215"/>
    </row>
    <row r="71" spans="2:16" s="214" customFormat="1" ht="13.5" thickBot="1">
      <c r="B71" s="325" t="s">
        <v>270</v>
      </c>
      <c r="C71" s="326"/>
      <c r="D71" s="326"/>
      <c r="E71" s="326"/>
      <c r="F71" s="326"/>
      <c r="G71" s="326"/>
      <c r="H71" s="326"/>
      <c r="I71" s="327"/>
      <c r="J71" s="328"/>
      <c r="K71" s="329">
        <v>0.05</v>
      </c>
      <c r="L71" s="636">
        <f>+$N$64*K71</f>
        <v>1750.8000000000002</v>
      </c>
      <c r="M71" s="637"/>
      <c r="N71" s="324"/>
      <c r="P71" s="215"/>
    </row>
    <row r="72" spans="2:16" s="214" customFormat="1" ht="13.5" thickBot="1">
      <c r="B72" s="620" t="s">
        <v>247</v>
      </c>
      <c r="C72" s="621"/>
      <c r="D72" s="621"/>
      <c r="E72" s="621"/>
      <c r="F72" s="621"/>
      <c r="G72" s="621"/>
      <c r="H72" s="621"/>
      <c r="I72" s="621"/>
      <c r="J72" s="621"/>
      <c r="K72" s="621"/>
      <c r="L72" s="621"/>
      <c r="M72" s="622"/>
      <c r="N72" s="330">
        <f>SUM(L69:M71)</f>
        <v>1750.8000000000002</v>
      </c>
      <c r="P72" s="215"/>
    </row>
    <row r="73" spans="2:16" s="214" customFormat="1" ht="13.5" thickBot="1">
      <c r="B73" s="270"/>
      <c r="C73" s="216"/>
      <c r="D73" s="216"/>
      <c r="E73" s="216"/>
      <c r="F73" s="216"/>
      <c r="G73" s="216"/>
      <c r="H73" s="216"/>
      <c r="I73" s="216"/>
      <c r="J73" s="216"/>
      <c r="K73" s="216"/>
      <c r="L73" s="216"/>
      <c r="M73" s="216"/>
      <c r="N73" s="253"/>
      <c r="P73" s="215"/>
    </row>
    <row r="74" spans="2:16" s="214" customFormat="1" ht="13.5" thickBot="1">
      <c r="B74" s="648" t="s">
        <v>271</v>
      </c>
      <c r="C74" s="649"/>
      <c r="D74" s="649"/>
      <c r="E74" s="649"/>
      <c r="F74" s="649"/>
      <c r="G74" s="649"/>
      <c r="H74" s="649"/>
      <c r="I74" s="649"/>
      <c r="J74" s="649"/>
      <c r="K74" s="649"/>
      <c r="L74" s="649"/>
      <c r="M74" s="650"/>
      <c r="N74" s="331">
        <f>ROUND((N72+N64),0)</f>
        <v>36767</v>
      </c>
      <c r="P74" s="215"/>
    </row>
    <row r="75" spans="2:16" s="214" customFormat="1" ht="12.75">
      <c r="B75" s="245"/>
      <c r="C75" s="246"/>
      <c r="D75" s="246"/>
      <c r="E75" s="246"/>
      <c r="F75" s="246"/>
      <c r="G75" s="246"/>
      <c r="H75" s="246"/>
      <c r="I75" s="246"/>
      <c r="J75" s="246"/>
      <c r="K75" s="246"/>
      <c r="L75" s="246"/>
      <c r="M75" s="246"/>
      <c r="N75" s="247"/>
      <c r="P75" s="215"/>
    </row>
    <row r="76" spans="2:16" s="214" customFormat="1" ht="12.75">
      <c r="B76" s="270"/>
      <c r="C76" s="216"/>
      <c r="D76" s="216"/>
      <c r="E76" s="216"/>
      <c r="F76" s="216"/>
      <c r="G76" s="332" t="s">
        <v>272</v>
      </c>
      <c r="H76" s="332"/>
      <c r="I76" s="332"/>
      <c r="J76" s="332"/>
      <c r="K76" s="216"/>
      <c r="L76" s="216"/>
      <c r="M76" s="216"/>
      <c r="N76" s="253"/>
      <c r="P76" s="215"/>
    </row>
    <row r="77" spans="2:16" s="214" customFormat="1" ht="12.75">
      <c r="B77" s="305"/>
      <c r="C77" s="294"/>
      <c r="D77" s="294"/>
      <c r="E77" s="294"/>
      <c r="F77" s="294"/>
      <c r="G77" s="216" t="s">
        <v>273</v>
      </c>
      <c r="H77" s="294"/>
      <c r="I77" s="294"/>
      <c r="J77" s="294"/>
      <c r="K77" s="294"/>
      <c r="L77" s="294"/>
      <c r="M77" s="294"/>
      <c r="N77" s="295"/>
      <c r="P77" s="215"/>
    </row>
    <row r="78" spans="2:16" s="214" customFormat="1" ht="12.75">
      <c r="B78" s="305"/>
      <c r="C78" s="294"/>
      <c r="D78" s="294"/>
      <c r="E78" s="294"/>
      <c r="F78" s="294"/>
      <c r="G78" s="332" t="s">
        <v>274</v>
      </c>
      <c r="J78" s="294"/>
      <c r="K78" s="294"/>
      <c r="L78" s="294"/>
      <c r="M78" s="294"/>
      <c r="N78" s="295"/>
      <c r="P78" s="215"/>
    </row>
    <row r="79" spans="2:16" s="214" customFormat="1" ht="12.75">
      <c r="B79" s="231"/>
      <c r="C79" s="263"/>
      <c r="D79" s="263"/>
      <c r="E79" s="263"/>
      <c r="F79" s="263"/>
      <c r="G79" s="216" t="s">
        <v>275</v>
      </c>
      <c r="H79" s="263"/>
      <c r="I79" s="263"/>
      <c r="J79" s="263"/>
      <c r="K79" s="263"/>
      <c r="L79" s="263"/>
      <c r="M79" s="263"/>
      <c r="N79" s="264"/>
      <c r="P79" s="215"/>
    </row>
    <row r="80" spans="2:16" s="214" customFormat="1" ht="12.75">
      <c r="B80" s="296" t="s">
        <v>276</v>
      </c>
      <c r="C80" s="333"/>
      <c r="D80" s="333"/>
      <c r="E80" s="333"/>
      <c r="F80" s="333"/>
      <c r="G80" s="333"/>
      <c r="H80" s="333"/>
      <c r="I80" s="333"/>
      <c r="J80" s="333"/>
      <c r="K80" s="333"/>
      <c r="L80" s="333"/>
      <c r="M80" s="333"/>
      <c r="N80" s="334"/>
      <c r="P80" s="215"/>
    </row>
    <row r="81" spans="2:16" s="214" customFormat="1" ht="12.75">
      <c r="B81" s="651"/>
      <c r="C81" s="652"/>
      <c r="D81" s="652"/>
      <c r="E81" s="652"/>
      <c r="F81" s="652"/>
      <c r="G81" s="652"/>
      <c r="H81" s="652"/>
      <c r="I81" s="652"/>
      <c r="J81" s="652"/>
      <c r="K81" s="652"/>
      <c r="L81" s="652"/>
      <c r="M81" s="652"/>
      <c r="N81" s="653"/>
      <c r="P81" s="215"/>
    </row>
    <row r="82" spans="2:16" s="214" customFormat="1" ht="12.75">
      <c r="B82" s="654"/>
      <c r="C82" s="655"/>
      <c r="D82" s="655"/>
      <c r="E82" s="655"/>
      <c r="F82" s="655"/>
      <c r="G82" s="655"/>
      <c r="H82" s="655"/>
      <c r="I82" s="655"/>
      <c r="J82" s="655"/>
      <c r="K82" s="655"/>
      <c r="L82" s="655"/>
      <c r="M82" s="655"/>
      <c r="N82" s="656"/>
      <c r="P82" s="215"/>
    </row>
    <row r="83" spans="2:16" s="214" customFormat="1" ht="12.75">
      <c r="B83" s="270"/>
      <c r="C83" s="216"/>
      <c r="D83" s="216"/>
      <c r="E83" s="216"/>
      <c r="F83" s="216"/>
      <c r="G83" s="216" t="s">
        <v>272</v>
      </c>
      <c r="H83" s="216"/>
      <c r="I83" s="216"/>
      <c r="J83" s="216"/>
      <c r="K83" s="216"/>
      <c r="L83" s="216"/>
      <c r="M83" s="216"/>
      <c r="N83" s="253"/>
      <c r="P83" s="215"/>
    </row>
    <row r="84" spans="2:16" s="214" customFormat="1" ht="12.75">
      <c r="B84" s="270"/>
      <c r="C84" s="216"/>
      <c r="D84" s="216"/>
      <c r="E84" s="216"/>
      <c r="F84" s="216"/>
      <c r="G84" s="278" t="s">
        <v>273</v>
      </c>
      <c r="H84" s="278"/>
      <c r="I84" s="278"/>
      <c r="J84" s="278"/>
      <c r="K84" s="216"/>
      <c r="L84" s="216"/>
      <c r="M84" s="216"/>
      <c r="N84" s="253"/>
      <c r="P84" s="215"/>
    </row>
    <row r="85" spans="2:16">
      <c r="B85" s="270"/>
      <c r="C85" s="216"/>
      <c r="D85" s="216"/>
      <c r="E85" s="216"/>
      <c r="F85" s="216"/>
      <c r="G85" s="266" t="s">
        <v>277</v>
      </c>
      <c r="H85" s="266"/>
      <c r="I85" s="266"/>
      <c r="J85" s="266"/>
      <c r="K85" s="214"/>
      <c r="L85" s="214"/>
      <c r="M85" s="216"/>
      <c r="N85" s="253"/>
    </row>
    <row r="86" spans="2:16">
      <c r="B86" s="335"/>
      <c r="C86" s="263"/>
      <c r="D86" s="263"/>
      <c r="E86" s="263"/>
      <c r="F86" s="263"/>
      <c r="G86" s="294" t="s">
        <v>275</v>
      </c>
      <c r="H86" s="214"/>
      <c r="I86" s="214"/>
      <c r="J86" s="214"/>
      <c r="K86" s="263"/>
      <c r="L86" s="263"/>
      <c r="M86" s="263"/>
      <c r="N86" s="264"/>
    </row>
    <row r="87" spans="2:16">
      <c r="B87" s="336" t="s">
        <v>278</v>
      </c>
      <c r="C87" s="337"/>
      <c r="D87" s="337"/>
      <c r="E87" s="216"/>
      <c r="F87" s="216"/>
      <c r="G87" s="216"/>
      <c r="H87" s="216"/>
      <c r="I87" s="216"/>
      <c r="J87" s="630"/>
      <c r="K87" s="630"/>
      <c r="L87" s="630"/>
      <c r="M87" s="630"/>
      <c r="N87" s="631"/>
    </row>
    <row r="88" spans="2:16">
      <c r="B88" s="336" t="s">
        <v>279</v>
      </c>
      <c r="C88" s="337"/>
      <c r="D88" s="337"/>
      <c r="E88" s="216"/>
      <c r="F88" s="216"/>
      <c r="G88" s="216"/>
      <c r="H88" s="216"/>
      <c r="I88" s="216"/>
      <c r="J88" s="630"/>
      <c r="K88" s="630"/>
      <c r="L88" s="630"/>
      <c r="M88" s="630"/>
      <c r="N88" s="631"/>
    </row>
    <row r="89" spans="2:16" ht="15.75" thickBot="1">
      <c r="B89" s="634"/>
      <c r="C89" s="635"/>
      <c r="D89" s="635"/>
      <c r="E89" s="280"/>
      <c r="F89" s="280"/>
      <c r="G89" s="280"/>
      <c r="H89" s="280"/>
      <c r="I89" s="280"/>
      <c r="J89" s="632"/>
      <c r="K89" s="632"/>
      <c r="L89" s="632"/>
      <c r="M89" s="632"/>
      <c r="N89" s="633"/>
    </row>
  </sheetData>
  <mergeCells count="70">
    <mergeCell ref="B1:N1"/>
    <mergeCell ref="B72:M72"/>
    <mergeCell ref="B74:M74"/>
    <mergeCell ref="B81:N81"/>
    <mergeCell ref="B82:N82"/>
    <mergeCell ref="B59:H59"/>
    <mergeCell ref="L59:M59"/>
    <mergeCell ref="B48:M48"/>
    <mergeCell ref="B52:H52"/>
    <mergeCell ref="L52:M52"/>
    <mergeCell ref="B53:H53"/>
    <mergeCell ref="L53:M53"/>
    <mergeCell ref="B54:H54"/>
    <mergeCell ref="L54:M54"/>
    <mergeCell ref="B55:M55"/>
    <mergeCell ref="B45:I45"/>
    <mergeCell ref="J87:N89"/>
    <mergeCell ref="B89:D89"/>
    <mergeCell ref="L71:M71"/>
    <mergeCell ref="L60:M60"/>
    <mergeCell ref="B61:H61"/>
    <mergeCell ref="L61:M61"/>
    <mergeCell ref="B62:M62"/>
    <mergeCell ref="B64:M64"/>
    <mergeCell ref="B68:H68"/>
    <mergeCell ref="L68:M68"/>
    <mergeCell ref="B69:H69"/>
    <mergeCell ref="L69:M69"/>
    <mergeCell ref="L70:M70"/>
    <mergeCell ref="L45:M45"/>
    <mergeCell ref="B46:I46"/>
    <mergeCell ref="L46:M46"/>
    <mergeCell ref="B47:I47"/>
    <mergeCell ref="L47:M47"/>
    <mergeCell ref="G40:H40"/>
    <mergeCell ref="I40:J40"/>
    <mergeCell ref="L40:M40"/>
    <mergeCell ref="B41:M41"/>
    <mergeCell ref="B44:I44"/>
    <mergeCell ref="L44:M44"/>
    <mergeCell ref="B38:F38"/>
    <mergeCell ref="I38:J38"/>
    <mergeCell ref="L38:M38"/>
    <mergeCell ref="B39:F39"/>
    <mergeCell ref="I39:J39"/>
    <mergeCell ref="L39:M39"/>
    <mergeCell ref="C31:K31"/>
    <mergeCell ref="L31:M31"/>
    <mergeCell ref="C32:K32"/>
    <mergeCell ref="L32:M32"/>
    <mergeCell ref="B37:F37"/>
    <mergeCell ref="G37:H37"/>
    <mergeCell ref="I37:J37"/>
    <mergeCell ref="L37:M37"/>
    <mergeCell ref="B29:N29"/>
    <mergeCell ref="B3:B8"/>
    <mergeCell ref="C3:J3"/>
    <mergeCell ref="K3:K4"/>
    <mergeCell ref="L3:N4"/>
    <mergeCell ref="C4:J4"/>
    <mergeCell ref="C5:J5"/>
    <mergeCell ref="L5:N5"/>
    <mergeCell ref="C6:J6"/>
    <mergeCell ref="K6:K8"/>
    <mergeCell ref="L6:L8"/>
    <mergeCell ref="M6:M8"/>
    <mergeCell ref="N6:N8"/>
    <mergeCell ref="C8:J8"/>
    <mergeCell ref="L13:N13"/>
    <mergeCell ref="E18:N19"/>
  </mergeCells>
  <pageMargins left="1.7716535433070868" right="0.59055118110236227" top="1.1811023622047245" bottom="1.1811023622047245" header="0.31496062992125984" footer="0.31496062992125984"/>
  <pageSetup scale="53"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datos campo</vt:lpstr>
      <vt:lpstr>criterio tecnico</vt:lpstr>
      <vt:lpstr>Actas MIcros</vt:lpstr>
      <vt:lpstr>PRESUPUESTO</vt:lpstr>
      <vt:lpstr>CALCULO DE CANTIDADES   (2)</vt:lpstr>
      <vt:lpstr>CALCULO DE CANTIDADES  </vt:lpstr>
      <vt:lpstr>ACARREO </vt:lpstr>
      <vt:lpstr>ACARREO   </vt:lpstr>
      <vt:lpstr>311.1 AFIRMADO</vt:lpstr>
      <vt:lpstr>Hoja1</vt:lpstr>
      <vt:lpstr>Hoja4</vt:lpstr>
      <vt:lpstr>Hoja5</vt:lpstr>
      <vt:lpstr>Hoja6</vt:lpstr>
      <vt:lpstr>Hoja7</vt:lpstr>
      <vt:lpstr>'311.1 AFIRMADO'!Área_de_impresión</vt:lpstr>
      <vt:lpstr>'ACARREO '!Área_de_impresión</vt:lpstr>
      <vt:lpstr>'ACARREO   '!Área_de_impresión</vt:lpstr>
      <vt:lpstr>'Actas MIcros'!Área_de_impresión</vt:lpstr>
      <vt:lpstr>'CALCULO DE CANTIDADES  '!Área_de_impresión</vt:lpstr>
      <vt:lpstr>'CALCULO DE CANTIDADES   (2)'!Área_de_impresión</vt:lpstr>
      <vt:lpstr>'criterio tecnico'!Área_de_impresión</vt:lpstr>
      <vt:lpstr>'datos campo'!Área_de_impresión</vt:lpstr>
      <vt:lpstr>PRESUPUESTO!Área_de_impresión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xp</dc:creator>
  <cp:lastModifiedBy>xp</cp:lastModifiedBy>
  <cp:lastPrinted>2009-10-17T04:12:20Z</cp:lastPrinted>
  <dcterms:created xsi:type="dcterms:W3CDTF">2009-10-01T20:10:07Z</dcterms:created>
  <dcterms:modified xsi:type="dcterms:W3CDTF">2009-10-17T04:12:48Z</dcterms:modified>
</cp:coreProperties>
</file>